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arambewela_mahendranath_epa_gov/Documents/Profile/Documents/Analytical/ICP-OES/ICP-OES Data Reports/FY 2023-2024-ICP-OES- Data Reports/"/>
    </mc:Choice>
  </mc:AlternateContent>
  <xr:revisionPtr revIDLastSave="34" documentId="8_{A0FB0B9B-7124-4CDB-8526-77B3D4FF2DC0}" xr6:coauthVersionLast="47" xr6:coauthVersionMax="47" xr10:uidLastSave="{6EAF0051-2E0B-4129-83F4-AAABE88BD666}"/>
  <bookViews>
    <workbookView xWindow="-38520" yWindow="-120" windowWidth="38640" windowHeight="16440" xr2:uid="{A165F878-A7B2-40B4-BFBA-9B5BD115DC0F}"/>
  </bookViews>
  <sheets>
    <sheet name="090424ICP_TO178-464SampleData" sheetId="4" r:id="rId1"/>
    <sheet name="09042024ICP-OES_TO178-464Data" sheetId="3" r:id="rId2"/>
    <sheet name="08942924ICP-OES_TO178-464R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83" i="3" l="1"/>
  <c r="AE183" i="3"/>
  <c r="AD183" i="3"/>
  <c r="AC183" i="3"/>
  <c r="AB183" i="3"/>
  <c r="AA183" i="3"/>
  <c r="Z183" i="3"/>
  <c r="Y183" i="3"/>
  <c r="X183" i="3"/>
  <c r="W183" i="3"/>
  <c r="V183" i="3"/>
  <c r="U183" i="3"/>
  <c r="T183" i="3"/>
  <c r="S183" i="3"/>
  <c r="R183" i="3"/>
  <c r="Q183" i="3"/>
  <c r="P183" i="3"/>
  <c r="O183" i="3"/>
  <c r="N183" i="3"/>
  <c r="M183" i="3"/>
  <c r="L183" i="3"/>
  <c r="K183" i="3"/>
  <c r="J183" i="3"/>
  <c r="I183" i="3"/>
  <c r="H183" i="3"/>
  <c r="G183" i="3"/>
  <c r="F183" i="3"/>
  <c r="E183" i="3"/>
  <c r="D183" i="3"/>
  <c r="AF181" i="3"/>
  <c r="AE181" i="3"/>
  <c r="AD181" i="3"/>
  <c r="AC181" i="3"/>
  <c r="AB181" i="3"/>
  <c r="AA181" i="3"/>
  <c r="Z181" i="3"/>
  <c r="Y181" i="3"/>
  <c r="X181" i="3"/>
  <c r="W181" i="3"/>
  <c r="V181" i="3"/>
  <c r="U181" i="3"/>
  <c r="T181" i="3"/>
  <c r="S181" i="3"/>
  <c r="R181" i="3"/>
  <c r="Q181" i="3"/>
  <c r="P181" i="3"/>
  <c r="O181" i="3"/>
  <c r="N181" i="3"/>
  <c r="M181" i="3"/>
  <c r="L181" i="3"/>
  <c r="K181" i="3"/>
  <c r="J181" i="3"/>
  <c r="I181" i="3"/>
  <c r="H181" i="3"/>
  <c r="G181" i="3"/>
  <c r="F181" i="3"/>
  <c r="E181" i="3"/>
  <c r="D181" i="3"/>
  <c r="AF179" i="3"/>
  <c r="AE179" i="3"/>
  <c r="AD179" i="3"/>
  <c r="AC179" i="3"/>
  <c r="AB179" i="3"/>
  <c r="AA179" i="3"/>
  <c r="Z179" i="3"/>
  <c r="Y179" i="3"/>
  <c r="X179" i="3"/>
  <c r="W179" i="3"/>
  <c r="V179" i="3"/>
  <c r="U179" i="3"/>
  <c r="T179" i="3"/>
  <c r="S179" i="3"/>
  <c r="R179" i="3"/>
  <c r="Q179" i="3"/>
  <c r="P179" i="3"/>
  <c r="O179" i="3"/>
  <c r="N179" i="3"/>
  <c r="M179" i="3"/>
  <c r="L179" i="3"/>
  <c r="K179" i="3"/>
  <c r="J179" i="3"/>
  <c r="I179" i="3"/>
  <c r="H179" i="3"/>
  <c r="G179" i="3"/>
  <c r="F179" i="3"/>
  <c r="E179" i="3"/>
  <c r="D179" i="3"/>
  <c r="AF177" i="3"/>
  <c r="AE177" i="3"/>
  <c r="AD177" i="3"/>
  <c r="AC177" i="3"/>
  <c r="AB177" i="3"/>
  <c r="AA177" i="3"/>
  <c r="Z177" i="3"/>
  <c r="Y177" i="3"/>
  <c r="X177" i="3"/>
  <c r="W177" i="3"/>
  <c r="V177" i="3"/>
  <c r="U177" i="3"/>
  <c r="T177" i="3"/>
  <c r="S177" i="3"/>
  <c r="R177" i="3"/>
  <c r="Q177" i="3"/>
  <c r="P177" i="3"/>
  <c r="O177" i="3"/>
  <c r="N177" i="3"/>
  <c r="M177" i="3"/>
  <c r="L177" i="3"/>
  <c r="K177" i="3"/>
  <c r="J177" i="3"/>
  <c r="I177" i="3"/>
  <c r="H177" i="3"/>
  <c r="G177" i="3"/>
  <c r="F177" i="3"/>
  <c r="E177" i="3"/>
  <c r="D177" i="3"/>
  <c r="AF173" i="3"/>
  <c r="AE173" i="3"/>
  <c r="AD173" i="3"/>
  <c r="AC173" i="3"/>
  <c r="AB173" i="3"/>
  <c r="AA173" i="3"/>
  <c r="Z173" i="3"/>
  <c r="Y173" i="3"/>
  <c r="X173" i="3"/>
  <c r="W173" i="3"/>
  <c r="V173" i="3"/>
  <c r="U173" i="3"/>
  <c r="T173" i="3"/>
  <c r="S173" i="3"/>
  <c r="R173" i="3"/>
  <c r="Q173" i="3"/>
  <c r="P173" i="3"/>
  <c r="O173" i="3"/>
  <c r="N173" i="3"/>
  <c r="M173" i="3"/>
  <c r="L173" i="3"/>
  <c r="K173" i="3"/>
  <c r="J173" i="3"/>
  <c r="I173" i="3"/>
  <c r="H173" i="3"/>
  <c r="G173" i="3"/>
  <c r="F173" i="3"/>
  <c r="E173" i="3"/>
  <c r="D173" i="3"/>
  <c r="AF169" i="3"/>
  <c r="AE169" i="3"/>
  <c r="AD169" i="3"/>
  <c r="AC169" i="3"/>
  <c r="AB169" i="3"/>
  <c r="AA169" i="3"/>
  <c r="Z169" i="3"/>
  <c r="Y169" i="3"/>
  <c r="X169" i="3"/>
  <c r="W169" i="3"/>
  <c r="V169" i="3"/>
  <c r="U169" i="3"/>
  <c r="T169" i="3"/>
  <c r="S169" i="3"/>
  <c r="R169" i="3"/>
  <c r="P169" i="3"/>
  <c r="O169" i="3"/>
  <c r="N169" i="3"/>
  <c r="M169" i="3"/>
  <c r="L169" i="3"/>
  <c r="K169" i="3"/>
  <c r="J169" i="3"/>
  <c r="I169" i="3"/>
  <c r="H169" i="3"/>
  <c r="G169" i="3"/>
  <c r="F169" i="3"/>
  <c r="E169" i="3"/>
  <c r="D169" i="3"/>
  <c r="AF166" i="3"/>
  <c r="AE166" i="3"/>
  <c r="AD166" i="3"/>
  <c r="AC166" i="3"/>
  <c r="AB166" i="3"/>
  <c r="AA166" i="3"/>
  <c r="Z166" i="3"/>
  <c r="Y166" i="3"/>
  <c r="X166" i="3"/>
  <c r="W166" i="3"/>
  <c r="V166" i="3"/>
  <c r="U166" i="3"/>
  <c r="T166" i="3"/>
  <c r="S166" i="3"/>
  <c r="R166" i="3"/>
  <c r="P166" i="3"/>
  <c r="O166" i="3"/>
  <c r="N166" i="3"/>
  <c r="M166" i="3"/>
  <c r="L166" i="3"/>
  <c r="K166" i="3"/>
  <c r="J166" i="3"/>
  <c r="I166" i="3"/>
  <c r="H166" i="3"/>
  <c r="G166" i="3"/>
  <c r="F166" i="3"/>
  <c r="E166" i="3"/>
  <c r="D166" i="3"/>
  <c r="AF163" i="3"/>
  <c r="AE163" i="3"/>
  <c r="AD163" i="3"/>
  <c r="AC163" i="3"/>
  <c r="AB163" i="3"/>
  <c r="AA163" i="3"/>
  <c r="Z163" i="3"/>
  <c r="Y163" i="3"/>
  <c r="X163" i="3"/>
  <c r="W163" i="3"/>
  <c r="V163" i="3"/>
  <c r="U163" i="3"/>
  <c r="T163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AF160" i="3"/>
  <c r="AE160" i="3"/>
  <c r="AD160" i="3"/>
  <c r="AC160" i="3"/>
  <c r="AB160" i="3"/>
  <c r="AA160" i="3"/>
  <c r="Z160" i="3"/>
  <c r="Y160" i="3"/>
  <c r="X160" i="3"/>
  <c r="W160" i="3"/>
  <c r="V160" i="3"/>
  <c r="U160" i="3"/>
  <c r="T160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G160" i="3"/>
  <c r="F160" i="3"/>
  <c r="E160" i="3"/>
  <c r="D160" i="3"/>
  <c r="AF157" i="3"/>
  <c r="AE157" i="3"/>
  <c r="AD157" i="3"/>
  <c r="AC157" i="3"/>
  <c r="AB157" i="3"/>
  <c r="AA157" i="3"/>
  <c r="Z157" i="3"/>
  <c r="Y157" i="3"/>
  <c r="X157" i="3"/>
  <c r="W157" i="3"/>
  <c r="V157" i="3"/>
  <c r="U157" i="3"/>
  <c r="T157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AF154" i="3"/>
  <c r="AE154" i="3"/>
  <c r="AD154" i="3"/>
  <c r="AC154" i="3"/>
  <c r="AB154" i="3"/>
  <c r="AA154" i="3"/>
  <c r="Z154" i="3"/>
  <c r="Y154" i="3"/>
  <c r="X154" i="3"/>
  <c r="W154" i="3"/>
  <c r="V154" i="3"/>
  <c r="U154" i="3"/>
  <c r="T154" i="3"/>
  <c r="S154" i="3"/>
  <c r="R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AF151" i="3"/>
  <c r="AE151" i="3"/>
  <c r="AD151" i="3"/>
  <c r="AC151" i="3"/>
  <c r="AB151" i="3"/>
  <c r="AA151" i="3"/>
  <c r="Z151" i="3"/>
  <c r="Y151" i="3"/>
  <c r="X151" i="3"/>
  <c r="W151" i="3"/>
  <c r="V151" i="3"/>
  <c r="U151" i="3"/>
  <c r="T151" i="3"/>
  <c r="S151" i="3"/>
  <c r="R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AF148" i="3"/>
  <c r="AE148" i="3"/>
  <c r="AD148" i="3"/>
  <c r="AC148" i="3"/>
  <c r="AB148" i="3"/>
  <c r="AA148" i="3"/>
  <c r="Z148" i="3"/>
  <c r="Y148" i="3"/>
  <c r="X148" i="3"/>
  <c r="W148" i="3"/>
  <c r="V148" i="3"/>
  <c r="U148" i="3"/>
  <c r="T148" i="3"/>
  <c r="S148" i="3"/>
  <c r="R148" i="3"/>
  <c r="P148" i="3"/>
  <c r="O148" i="3"/>
  <c r="N148" i="3"/>
  <c r="M148" i="3"/>
  <c r="L148" i="3"/>
  <c r="K148" i="3"/>
  <c r="J148" i="3"/>
  <c r="I148" i="3"/>
  <c r="H148" i="3"/>
  <c r="G148" i="3"/>
  <c r="F148" i="3"/>
  <c r="E148" i="3"/>
  <c r="D148" i="3"/>
  <c r="AF145" i="3"/>
  <c r="AE145" i="3"/>
  <c r="AD145" i="3"/>
  <c r="AC145" i="3"/>
  <c r="AB145" i="3"/>
  <c r="AA145" i="3"/>
  <c r="Z145" i="3"/>
  <c r="Y145" i="3"/>
  <c r="X145" i="3"/>
  <c r="W145" i="3"/>
  <c r="V145" i="3"/>
  <c r="U145" i="3"/>
  <c r="T145" i="3"/>
  <c r="S145" i="3"/>
  <c r="R145" i="3"/>
  <c r="P145" i="3"/>
  <c r="O145" i="3"/>
  <c r="N145" i="3"/>
  <c r="M145" i="3"/>
  <c r="L145" i="3"/>
  <c r="K145" i="3"/>
  <c r="J145" i="3"/>
  <c r="I145" i="3"/>
  <c r="H145" i="3"/>
  <c r="G145" i="3"/>
  <c r="F145" i="3"/>
  <c r="E145" i="3"/>
  <c r="D145" i="3"/>
  <c r="AF142" i="3"/>
  <c r="AE142" i="3"/>
  <c r="AD142" i="3"/>
  <c r="AC142" i="3"/>
  <c r="AB142" i="3"/>
  <c r="AA142" i="3"/>
  <c r="Z142" i="3"/>
  <c r="Y142" i="3"/>
  <c r="X142" i="3"/>
  <c r="W142" i="3"/>
  <c r="V142" i="3"/>
  <c r="U142" i="3"/>
  <c r="T142" i="3"/>
  <c r="S142" i="3"/>
  <c r="R142" i="3"/>
  <c r="Q142" i="3"/>
  <c r="P142" i="3"/>
  <c r="O142" i="3"/>
  <c r="N142" i="3"/>
  <c r="M142" i="3"/>
  <c r="L142" i="3"/>
  <c r="K142" i="3"/>
  <c r="J142" i="3"/>
  <c r="I142" i="3"/>
  <c r="H142" i="3"/>
  <c r="G142" i="3"/>
  <c r="F142" i="3"/>
  <c r="E142" i="3"/>
  <c r="D142" i="3"/>
  <c r="AF137" i="3"/>
  <c r="AE137" i="3"/>
  <c r="AD137" i="3"/>
  <c r="AC137" i="3"/>
  <c r="AB137" i="3"/>
  <c r="AA137" i="3"/>
  <c r="Z137" i="3"/>
  <c r="Y137" i="3"/>
  <c r="X137" i="3"/>
  <c r="W137" i="3"/>
  <c r="V137" i="3"/>
  <c r="U137" i="3"/>
  <c r="T137" i="3"/>
  <c r="S137" i="3"/>
  <c r="R137" i="3"/>
  <c r="Q137" i="3"/>
  <c r="P137" i="3"/>
  <c r="O137" i="3"/>
  <c r="N137" i="3"/>
  <c r="M137" i="3"/>
  <c r="L137" i="3"/>
  <c r="K137" i="3"/>
  <c r="J137" i="3"/>
  <c r="I137" i="3"/>
  <c r="H137" i="3"/>
  <c r="G137" i="3"/>
  <c r="F137" i="3"/>
  <c r="E137" i="3"/>
  <c r="D137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G122" i="3"/>
  <c r="F122" i="3"/>
  <c r="E122" i="3"/>
  <c r="D122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G116" i="3"/>
  <c r="F116" i="3"/>
  <c r="E116" i="3"/>
  <c r="D116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F110" i="3"/>
  <c r="E110" i="3"/>
  <c r="D110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P91" i="3"/>
  <c r="O91" i="3"/>
  <c r="N91" i="3"/>
  <c r="M91" i="3"/>
  <c r="L91" i="3"/>
  <c r="K91" i="3"/>
  <c r="J91" i="3"/>
  <c r="I91" i="3"/>
  <c r="H91" i="3"/>
  <c r="G91" i="3"/>
  <c r="F91" i="3"/>
  <c r="E91" i="3"/>
  <c r="D91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F88" i="3"/>
  <c r="E88" i="3"/>
  <c r="D88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D63" i="3"/>
  <c r="R59" i="3"/>
  <c r="J59" i="3"/>
  <c r="S57" i="3"/>
  <c r="O53" i="3"/>
  <c r="E49" i="3"/>
</calcChain>
</file>

<file path=xl/sharedStrings.xml><?xml version="1.0" encoding="utf-8"?>
<sst xmlns="http://schemas.openxmlformats.org/spreadsheetml/2006/main" count="1492" uniqueCount="304">
  <si>
    <t>Worksheet exported from: C:\Users\USEPA\Documents\Agilent\ICP Expert\My Results\09042024_ICP-OES_TO 212-21+ TO 477-01 + TO 178-463 &amp; 464.esws</t>
  </si>
  <si>
    <t>Solution Label</t>
  </si>
  <si>
    <t>Type</t>
  </si>
  <si>
    <t>Date Time</t>
  </si>
  <si>
    <t>LIMS ID</t>
  </si>
  <si>
    <t>Customer</t>
  </si>
  <si>
    <t>Customer Ref.</t>
  </si>
  <si>
    <t>Sample Date Time</t>
  </si>
  <si>
    <t>Sample Site</t>
  </si>
  <si>
    <t>Description</t>
  </si>
  <si>
    <t>Ag (328.068 nm) ppm</t>
  </si>
  <si>
    <t>Al (396.152 nm) ppm</t>
  </si>
  <si>
    <t>As (188.980 nm) ppm</t>
  </si>
  <si>
    <t>B (249.678 nm) ppm</t>
  </si>
  <si>
    <t>Ba (455.403 nm) ppm</t>
  </si>
  <si>
    <t>Be (313.107 nm) ppm</t>
  </si>
  <si>
    <t>Ca (370.602 nm) ppm</t>
  </si>
  <si>
    <t>Cd (214.439 nm) ppm</t>
  </si>
  <si>
    <t>Co (238.892 nm) ppm</t>
  </si>
  <si>
    <t>Cr (267.716 nm) ppm</t>
  </si>
  <si>
    <t>Cu (324.754 nm) ppm</t>
  </si>
  <si>
    <t>Fe (259.940 nm) ppm</t>
  </si>
  <si>
    <t>K (766.491 nm) ppm</t>
  </si>
  <si>
    <t>Li (670.783 nm) ppm</t>
  </si>
  <si>
    <t>Mg (279.078 nm) ppm</t>
  </si>
  <si>
    <t>Mn (257.610 nm) ppm</t>
  </si>
  <si>
    <t>Mo (202.032 nm) ppm</t>
  </si>
  <si>
    <t>Na (588.995 nm) ppm</t>
  </si>
  <si>
    <t>Ni (231.604 nm) ppm</t>
  </si>
  <si>
    <t>P (178.222 nm) ppm</t>
  </si>
  <si>
    <t>Pb (220.353 nm) ppm</t>
  </si>
  <si>
    <t>S (181.972 nm) ppm</t>
  </si>
  <si>
    <t>Sb (217.582 nm) ppm</t>
  </si>
  <si>
    <t>Se (196.026 nm) ppm</t>
  </si>
  <si>
    <t>Si (251.611 nm) ppm</t>
  </si>
  <si>
    <t>Sn (189.925 nm) ppm</t>
  </si>
  <si>
    <t>Sr (421.552 nm) ppm</t>
  </si>
  <si>
    <t>Ti (334.941 nm) ppm</t>
  </si>
  <si>
    <t>V (292.401 nm) ppm</t>
  </si>
  <si>
    <t>Zn (206.200 nm) ppm</t>
  </si>
  <si>
    <t>Y (371.029 nm) Ratio</t>
  </si>
  <si>
    <t>Y (371.029 nm) Ratio  1</t>
  </si>
  <si>
    <t>Y (488.368 nm) Ratio</t>
  </si>
  <si>
    <t>Ag 328.068 C ppm</t>
  </si>
  <si>
    <t>Al 396.152 C ppm</t>
  </si>
  <si>
    <t>As 188.980 C ppm</t>
  </si>
  <si>
    <t>B 249.678 C ppm</t>
  </si>
  <si>
    <t>Ba 455.403 C ppm</t>
  </si>
  <si>
    <t>Be 313.107 C ppm</t>
  </si>
  <si>
    <t>Ca 370.602 C ppm</t>
  </si>
  <si>
    <t>Cd 214.439 C ppm</t>
  </si>
  <si>
    <t>Co 238.892 C ppm</t>
  </si>
  <si>
    <t>Cr 267.716 C ppm</t>
  </si>
  <si>
    <t>Cu 324.754 C ppm</t>
  </si>
  <si>
    <t>Fe 259.940 C ppm</t>
  </si>
  <si>
    <t>K 766.491 C ppm</t>
  </si>
  <si>
    <t>Li 670.783 C ppm</t>
  </si>
  <si>
    <t>Mg 279.078 C ppm</t>
  </si>
  <si>
    <t>Mn 257.610 C ppm</t>
  </si>
  <si>
    <t>Mo 202.032 C ppm</t>
  </si>
  <si>
    <t>Na 588.995 C ppm</t>
  </si>
  <si>
    <t>Ni 231.604 C ppm</t>
  </si>
  <si>
    <t>P 178.222 C ppm</t>
  </si>
  <si>
    <t>Pb 220.353 C ppm</t>
  </si>
  <si>
    <t>S 181.972 C ppm</t>
  </si>
  <si>
    <t>Sb 217.582 C ppm</t>
  </si>
  <si>
    <t>Se 196.026 C ppm</t>
  </si>
  <si>
    <t>Si 251.611 C ppm</t>
  </si>
  <si>
    <t>Sr 421.552 C ppm</t>
  </si>
  <si>
    <t>Ti 334.941 C ppm</t>
  </si>
  <si>
    <t>V 292.401 C ppm</t>
  </si>
  <si>
    <t>Zn 206.200 C ppm</t>
  </si>
  <si>
    <t>Calibration Blank</t>
  </si>
  <si>
    <t>Blank</t>
  </si>
  <si>
    <t>0.0000 !</t>
  </si>
  <si>
    <t>1.00 !</t>
  </si>
  <si>
    <t>Calibration Standard 0.5ppm</t>
  </si>
  <si>
    <t>Standard</t>
  </si>
  <si>
    <t>0.5000 !</t>
  </si>
  <si>
    <t>1.02 !</t>
  </si>
  <si>
    <t>Calibration Standard  1ppm</t>
  </si>
  <si>
    <t>1.0000 !</t>
  </si>
  <si>
    <t>1.01 !</t>
  </si>
  <si>
    <t>0.99 !</t>
  </si>
  <si>
    <t>Calibration Standard 5ppm</t>
  </si>
  <si>
    <t>5.0000 !</t>
  </si>
  <si>
    <t>0.98 !</t>
  </si>
  <si>
    <t>Calibration Standard  10ppm</t>
  </si>
  <si>
    <t>10.0000 !</t>
  </si>
  <si>
    <t>Calibration Standard  20ppm</t>
  </si>
  <si>
    <t>20.0000 !</t>
  </si>
  <si>
    <t>0.96 !</t>
  </si>
  <si>
    <t>Calibration Standard  50ppm</t>
  </si>
  <si>
    <t>50.0000 !</t>
  </si>
  <si>
    <t>0.93 !</t>
  </si>
  <si>
    <t>Calibration Standard-A 100ppm</t>
  </si>
  <si>
    <t>100.0000 !</t>
  </si>
  <si>
    <t>0.90 !</t>
  </si>
  <si>
    <t>Calibration Standard-B 100ppm</t>
  </si>
  <si>
    <t>Calibration Standard Al+Fe+Ca+Mg200ppm</t>
  </si>
  <si>
    <t>200.0000 !</t>
  </si>
  <si>
    <t>0.95 !</t>
  </si>
  <si>
    <t>0.94 !</t>
  </si>
  <si>
    <t>Calibration Standard Ca+Mg500ppm</t>
  </si>
  <si>
    <t>500.0000 !</t>
  </si>
  <si>
    <t>0.91 !</t>
  </si>
  <si>
    <t>Calibration Standard Ca+Mg1000ppm</t>
  </si>
  <si>
    <t>1000.0000 !</t>
  </si>
  <si>
    <t>0.87 !</t>
  </si>
  <si>
    <t>Calibration Standard Ca+Mg2000ppm</t>
  </si>
  <si>
    <t>2000.0000 !</t>
  </si>
  <si>
    <t>0.85 !</t>
  </si>
  <si>
    <t>0.82 !</t>
  </si>
  <si>
    <t>Calibration Standard P+S200ppm</t>
  </si>
  <si>
    <t>Calibration Standard Pb200ppm</t>
  </si>
  <si>
    <t>Calibration Standard Fe 1000ppm</t>
  </si>
  <si>
    <t>Rinse1</t>
  </si>
  <si>
    <t>QC</t>
  </si>
  <si>
    <t>Rinse</t>
  </si>
  <si>
    <t>IECS1 (Al 1000 Int.)</t>
  </si>
  <si>
    <t>1020.5200 o</t>
  </si>
  <si>
    <t>IECS2 (Fe 1000 Int.)</t>
  </si>
  <si>
    <t>1.5650 K</t>
  </si>
  <si>
    <t>IECS3 (Mn 100 Int.)</t>
  </si>
  <si>
    <t>99.8207 o</t>
  </si>
  <si>
    <t>0.7001 K</t>
  </si>
  <si>
    <t>IECS4 (Ca Mg 1000 Int.)</t>
  </si>
  <si>
    <t>IECS5 (Ti 20 Int.)</t>
  </si>
  <si>
    <t>20.5218 K</t>
  </si>
  <si>
    <t>ICB</t>
  </si>
  <si>
    <t>ICV (SS 5ppm All)</t>
  </si>
  <si>
    <t>CCB</t>
  </si>
  <si>
    <t>0.5ppm All (LLQC)</t>
  </si>
  <si>
    <t>0.5ppm All (LLQC)-Analytical Duplicate</t>
  </si>
  <si>
    <t>CCV (5ppm All)</t>
  </si>
  <si>
    <t>Sample</t>
  </si>
  <si>
    <t>CCS1 (SS 5ppm)</t>
  </si>
  <si>
    <t>09042024-Lab Blank2</t>
  </si>
  <si>
    <t>10x 09042024-Lab Blank Spike2</t>
  </si>
  <si>
    <t>10x  09042024-Lab Blank Spike2-Analytical Duplicate</t>
  </si>
  <si>
    <t>5x  09042024-Lab Blank Spike2</t>
  </si>
  <si>
    <t>09042024-Lab Blank Spike2</t>
  </si>
  <si>
    <t>09042024-Lab Blank Spike2-Analytical Duplicate</t>
  </si>
  <si>
    <t>MQ-Blank-03</t>
  </si>
  <si>
    <t>0.5% FeSO4 LFP Battery-TM</t>
  </si>
  <si>
    <t>1523.6966 o</t>
  </si>
  <si>
    <t>609.5508 o</t>
  </si>
  <si>
    <t>1% FeSO4 LFP Battery-TM</t>
  </si>
  <si>
    <t>274.5988 o</t>
  </si>
  <si>
    <t>2110.7335 o</t>
  </si>
  <si>
    <t>137.9720 o</t>
  </si>
  <si>
    <t>1133.7809 o</t>
  </si>
  <si>
    <t>5% FeSO4 LFP Battery-TM</t>
  </si>
  <si>
    <t>5590.2707 o</t>
  </si>
  <si>
    <t>89.7373 o</t>
  </si>
  <si>
    <t>316.0591 o</t>
  </si>
  <si>
    <t>3934.6341 o</t>
  </si>
  <si>
    <t>10% FeSO4 LFP Battery-TM</t>
  </si>
  <si>
    <t>7870.1463 o</t>
  </si>
  <si>
    <t>160.4572 o</t>
  </si>
  <si>
    <t>693.6685 o</t>
  </si>
  <si>
    <t>5433.5350 o</t>
  </si>
  <si>
    <t>15% FeSO4 LFP Battery-TM</t>
  </si>
  <si>
    <t>9716.3627 o</t>
  </si>
  <si>
    <t>239.9052 o</t>
  </si>
  <si>
    <t>1095.5799 o</t>
  </si>
  <si>
    <t>5955.9048 o</t>
  </si>
  <si>
    <t>144.7669 o</t>
  </si>
  <si>
    <t>0.5% FeSO4 MMC Battery-TM</t>
  </si>
  <si>
    <t>1511.3523 o</t>
  </si>
  <si>
    <t>637.7875 o</t>
  </si>
  <si>
    <t>1% FeSO4 MMC Battery-TM</t>
  </si>
  <si>
    <t>2236.5917 o</t>
  </si>
  <si>
    <t>1184.5443 o</t>
  </si>
  <si>
    <t>5% FeSO4 MMC Battery-TM</t>
  </si>
  <si>
    <t>5731.9983 o</t>
  </si>
  <si>
    <t>91.9218 o</t>
  </si>
  <si>
    <t>313.8797 o</t>
  </si>
  <si>
    <t>4037.7526 o</t>
  </si>
  <si>
    <t>10% FeSO4 MMC Battery-TM</t>
  </si>
  <si>
    <t>7974.1707 o</t>
  </si>
  <si>
    <t>164.4905 o</t>
  </si>
  <si>
    <t>675.5727 o</t>
  </si>
  <si>
    <t>5375.3148 o</t>
  </si>
  <si>
    <t>15% FeSO4 MMC Battery-TM</t>
  </si>
  <si>
    <t>9725.7418 o</t>
  </si>
  <si>
    <t>239.6834 o</t>
  </si>
  <si>
    <t>1030.4356 o</t>
  </si>
  <si>
    <t>5915.3366 o</t>
  </si>
  <si>
    <t>115.2267 o</t>
  </si>
  <si>
    <t>09032024 MB</t>
  </si>
  <si>
    <t>09032024 MFB</t>
  </si>
  <si>
    <t>09032024 MFB - Analyticsal Duplicate</t>
  </si>
  <si>
    <t>5x 09032024 MFB</t>
  </si>
  <si>
    <t>5x 1% FeSO4 NMC Battery-TM</t>
  </si>
  <si>
    <t>255.0352 o</t>
  </si>
  <si>
    <t>5x 1% FeSO4 NMC Battery-TM - MS</t>
  </si>
  <si>
    <t>226.7793 o</t>
  </si>
  <si>
    <t>1% FeSO4 NMC Battery-TM -MS -Analytical Duplicate</t>
  </si>
  <si>
    <t>2237.1453 o</t>
  </si>
  <si>
    <t>1192.8508 o</t>
  </si>
  <si>
    <t>1% FeSO4 NMC Battery-TM - Lab Duplicate</t>
  </si>
  <si>
    <t>2246.3230 o</t>
  </si>
  <si>
    <t>1188.3379 o</t>
  </si>
  <si>
    <t>1% FeSO4- NMC Battery-TM - MS</t>
  </si>
  <si>
    <t>1986.9769 o</t>
  </si>
  <si>
    <t>1067.8676 o</t>
  </si>
  <si>
    <t>1% FeSO4- NMC Battery-TM - MS - Analytical Duplicate</t>
  </si>
  <si>
    <t>2019.2800 o</t>
  </si>
  <si>
    <t>1065.1597 o</t>
  </si>
  <si>
    <t>0.5538 Q</t>
  </si>
  <si>
    <t>MQ-Blank-04</t>
  </si>
  <si>
    <t>ANALYSIS TECHNIUE:</t>
  </si>
  <si>
    <t>ICP-OES</t>
  </si>
  <si>
    <t>Calibration date:</t>
  </si>
  <si>
    <t>ANALYSIS METHOD:</t>
  </si>
  <si>
    <t>30M</t>
  </si>
  <si>
    <t>Calibration Standards:</t>
  </si>
  <si>
    <t>ANALYSIS BATCH:</t>
  </si>
  <si>
    <t>TO 212-21 + TO 477-01 +  178-463 &amp; 464</t>
  </si>
  <si>
    <t>Task Order#</t>
  </si>
  <si>
    <t>Task Order:</t>
  </si>
  <si>
    <t>TO 178</t>
  </si>
  <si>
    <t>Instrument :</t>
  </si>
  <si>
    <r>
      <t>Agilent 5900 SVDV ICP-OES (</t>
    </r>
    <r>
      <rPr>
        <b/>
        <sz val="10"/>
        <color theme="1"/>
        <rFont val="Times New Roman"/>
        <family val="1"/>
      </rPr>
      <t xml:space="preserve">S/N: </t>
    </r>
    <r>
      <rPr>
        <sz val="10"/>
        <color theme="1"/>
        <rFont val="Times New Roman"/>
        <family val="1"/>
      </rPr>
      <t>MY2138CP13) with Agilent SPS 4 Autosampler (S/N: AU213011544)</t>
    </r>
  </si>
  <si>
    <t>UNITS:</t>
  </si>
  <si>
    <t>mg/L (ppm)</t>
  </si>
  <si>
    <t>Analyst:</t>
  </si>
  <si>
    <t>Mahendranath Arambewela</t>
  </si>
  <si>
    <t>Comments:</t>
  </si>
  <si>
    <t>SOP#</t>
  </si>
  <si>
    <t>K-LRTD-SOP-1185-2</t>
  </si>
  <si>
    <t>Sample results are reported as mg/L   (ppm)</t>
  </si>
  <si>
    <t>Ag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</si>
  <si>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</si>
  <si>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</si>
  <si>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</si>
  <si>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</si>
  <si>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</si>
  <si>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</si>
  <si>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</si>
  <si>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</si>
  <si>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</si>
  <si>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</si>
  <si>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</si>
  <si>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</si>
  <si>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</si>
  <si>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</si>
  <si>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</si>
  <si>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</si>
  <si>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</si>
  <si>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</si>
  <si>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</si>
  <si>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</si>
  <si>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</si>
  <si>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</si>
  <si>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</si>
  <si>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>Si</t>
  </si>
  <si>
    <t xml:space="preserve">Sr </t>
  </si>
  <si>
    <t xml:space="preserve">Ti </t>
  </si>
  <si>
    <t xml:space="preserve">V </t>
  </si>
  <si>
    <t xml:space="preserve">Zn </t>
  </si>
  <si>
    <t>IECS</t>
  </si>
  <si>
    <t xml:space="preserve">ICV 0.5ppm All </t>
  </si>
  <si>
    <t>ICV 5ppm All</t>
  </si>
  <si>
    <t xml:space="preserve">CCV2 5ppm All </t>
  </si>
  <si>
    <t xml:space="preserve">ICV 1ppm All </t>
  </si>
  <si>
    <t>MDL</t>
  </si>
  <si>
    <t>MRL</t>
  </si>
  <si>
    <t>% Recovery</t>
  </si>
  <si>
    <t>RPD</t>
  </si>
  <si>
    <t>R%</t>
  </si>
  <si>
    <t>1% FeSO4 NMC Battery-TM - Analytical Duplicate</t>
  </si>
  <si>
    <t>Lowest Cal Std</t>
  </si>
  <si>
    <t>Highest Cal Std</t>
  </si>
  <si>
    <t>Correlation</t>
  </si>
  <si>
    <t>ICP-OES MDL</t>
  </si>
  <si>
    <t>ICP-OES MRL/PRDL</t>
  </si>
  <si>
    <t>Where</t>
  </si>
  <si>
    <t>QC Recoveries</t>
  </si>
  <si>
    <t>Calibration Standards</t>
  </si>
  <si>
    <t>90&lt;R%&gt;110</t>
  </si>
  <si>
    <t>IEC Check Standards</t>
  </si>
  <si>
    <t>70&lt;R%&gt;80</t>
  </si>
  <si>
    <t>CCV &amp; Secondary source QC check standards</t>
  </si>
  <si>
    <t>70%&gt;R%&gt;120%</t>
  </si>
  <si>
    <t>Low Level QC chek standards</t>
  </si>
  <si>
    <t>65%&gt;R%&gt;135%</t>
  </si>
  <si>
    <t>Calculated/Estimated MDLs &amp; MRLs</t>
  </si>
  <si>
    <t>65&lt;R%&gt;135</t>
  </si>
  <si>
    <t>Dilution required</t>
  </si>
  <si>
    <t>RPD&lt;20%</t>
  </si>
  <si>
    <t>*</t>
  </si>
  <si>
    <t>Sampling Error</t>
  </si>
  <si>
    <t>RPD&gt;20%</t>
  </si>
  <si>
    <t>**</t>
  </si>
  <si>
    <t>Different concentration than the normal</t>
  </si>
  <si>
    <t>RSD&lt;20%</t>
  </si>
  <si>
    <t>Mislabeled</t>
  </si>
  <si>
    <t>RSD&gt;20%</t>
  </si>
  <si>
    <t>STDEV&lt;20</t>
  </si>
  <si>
    <t>68HERC22F0178</t>
  </si>
  <si>
    <t>09042024_ICP-OES_TO 178-464 Data Report</t>
  </si>
  <si>
    <t>09042024_ICP-OES_TO 178-464 Sample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</si>
</sst>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mm/dd/yy;@"/>
    <numFmt numFmtId="167" formatCode="0.0%"/>
    <numFmt numFmtId="168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9"/>
      <name val="Microsoft Sans Serif"/>
      <family val="2"/>
    </font>
  </fonts>
  <fills count="1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9" fontId="1" fillId="0" borderId="0" applyFont="0" applyFill="0" applyBorder="0" applyAlignment="0" applyProtection="0"/>
  </cellStyleXfs>
  <cellXfs count="194">
    <xf numFmtId="0" fontId="0" fillId="0" borderId="0" xfId="0"/>
    <xf numFmtId="49" fontId="0" fillId="0" borderId="0" xfId="0" applyNumberFormat="1"/>
    <xf numFmtId="22" fontId="0" fillId="0" borderId="0" xfId="0" applyNumberFormat="1"/>
    <xf numFmtId="0" fontId="4" fillId="2" borderId="0" xfId="0" applyFont="1" applyFill="1"/>
    <xf numFmtId="0" fontId="3" fillId="2" borderId="0" xfId="0" applyFont="1" applyFill="1"/>
    <xf numFmtId="0" fontId="6" fillId="0" borderId="0" xfId="1" applyFont="1" applyAlignment="1">
      <alignment horizontal="left"/>
    </xf>
    <xf numFmtId="164" fontId="6" fillId="0" borderId="0" xfId="1" applyNumberFormat="1" applyFont="1" applyAlignment="1">
      <alignment horizontal="left"/>
    </xf>
    <xf numFmtId="165" fontId="6" fillId="0" borderId="0" xfId="1" applyNumberFormat="1" applyFont="1" applyAlignment="1">
      <alignment horizontal="left"/>
    </xf>
    <xf numFmtId="0" fontId="5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164" fontId="8" fillId="0" borderId="0" xfId="1" applyNumberFormat="1" applyFont="1" applyAlignment="1">
      <alignment horizontal="left" vertical="top"/>
    </xf>
    <xf numFmtId="164" fontId="7" fillId="0" borderId="0" xfId="1" applyNumberFormat="1" applyFont="1" applyAlignment="1">
      <alignment horizontal="left" vertical="top"/>
    </xf>
    <xf numFmtId="166" fontId="8" fillId="0" borderId="0" xfId="1" applyNumberFormat="1" applyFont="1" applyAlignment="1">
      <alignment horizontal="left" vertical="top"/>
    </xf>
    <xf numFmtId="165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left"/>
    </xf>
    <xf numFmtId="0" fontId="9" fillId="0" borderId="0" xfId="0" applyFont="1"/>
    <xf numFmtId="2" fontId="11" fillId="0" borderId="0" xfId="1" applyNumberFormat="1" applyFont="1" applyAlignment="1">
      <alignment horizontal="left" vertical="top"/>
    </xf>
    <xf numFmtId="167" fontId="11" fillId="0" borderId="0" xfId="1" applyNumberFormat="1" applyFont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49" fontId="0" fillId="4" borderId="2" xfId="0" applyNumberFormat="1" applyFill="1" applyBorder="1"/>
    <xf numFmtId="49" fontId="0" fillId="4" borderId="3" xfId="0" applyNumberFormat="1" applyFill="1" applyBorder="1"/>
    <xf numFmtId="22" fontId="0" fillId="4" borderId="3" xfId="0" applyNumberFormat="1" applyFill="1" applyBorder="1"/>
    <xf numFmtId="0" fontId="0" fillId="4" borderId="3" xfId="0" applyFill="1" applyBorder="1"/>
    <xf numFmtId="0" fontId="0" fillId="4" borderId="4" xfId="0" applyFill="1" applyBorder="1"/>
    <xf numFmtId="49" fontId="0" fillId="4" borderId="9" xfId="0" applyNumberFormat="1" applyFill="1" applyBorder="1"/>
    <xf numFmtId="49" fontId="0" fillId="4" borderId="10" xfId="0" applyNumberFormat="1" applyFill="1" applyBorder="1"/>
    <xf numFmtId="22" fontId="0" fillId="4" borderId="10" xfId="0" applyNumberFormat="1" applyFill="1" applyBorder="1"/>
    <xf numFmtId="0" fontId="0" fillId="4" borderId="10" xfId="0" applyFill="1" applyBorder="1"/>
    <xf numFmtId="0" fontId="0" fillId="4" borderId="11" xfId="0" applyFill="1" applyBorder="1"/>
    <xf numFmtId="49" fontId="0" fillId="5" borderId="9" xfId="0" applyNumberFormat="1" applyFill="1" applyBorder="1"/>
    <xf numFmtId="49" fontId="0" fillId="5" borderId="10" xfId="0" applyNumberFormat="1" applyFill="1" applyBorder="1"/>
    <xf numFmtId="22" fontId="0" fillId="5" borderId="10" xfId="0" applyNumberFormat="1" applyFill="1" applyBorder="1"/>
    <xf numFmtId="0" fontId="0" fillId="5" borderId="10" xfId="0" applyFill="1" applyBorder="1"/>
    <xf numFmtId="0" fontId="0" fillId="5" borderId="11" xfId="0" applyFill="1" applyBorder="1"/>
    <xf numFmtId="49" fontId="0" fillId="6" borderId="9" xfId="0" applyNumberFormat="1" applyFill="1" applyBorder="1"/>
    <xf numFmtId="49" fontId="0" fillId="6" borderId="10" xfId="0" applyNumberFormat="1" applyFill="1" applyBorder="1"/>
    <xf numFmtId="22" fontId="0" fillId="6" borderId="10" xfId="0" applyNumberFormat="1" applyFill="1" applyBorder="1"/>
    <xf numFmtId="0" fontId="0" fillId="6" borderId="10" xfId="0" applyFill="1" applyBorder="1"/>
    <xf numFmtId="0" fontId="0" fillId="6" borderId="11" xfId="0" applyFill="1" applyBorder="1"/>
    <xf numFmtId="0" fontId="5" fillId="0" borderId="9" xfId="1" applyBorder="1">
      <alignment vertical="top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11" xfId="0" applyNumberFormat="1" applyFont="1" applyBorder="1" applyAlignment="1">
      <alignment horizontal="right" vertical="top"/>
    </xf>
    <xf numFmtId="0" fontId="5" fillId="0" borderId="0" xfId="1">
      <alignment vertical="top"/>
    </xf>
    <xf numFmtId="0" fontId="5" fillId="0" borderId="6" xfId="1" applyBorder="1">
      <alignment vertical="top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top"/>
    </xf>
    <xf numFmtId="164" fontId="12" fillId="0" borderId="7" xfId="0" applyNumberFormat="1" applyFont="1" applyBorder="1" applyAlignment="1">
      <alignment horizontal="right" vertical="top"/>
    </xf>
    <xf numFmtId="164" fontId="12" fillId="0" borderId="8" xfId="0" applyNumberFormat="1" applyFont="1" applyBorder="1" applyAlignment="1">
      <alignment horizontal="right"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5" xfId="0" applyFont="1" applyBorder="1" applyAlignment="1">
      <alignment horizontal="left"/>
    </xf>
    <xf numFmtId="0" fontId="2" fillId="0" borderId="16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49" fontId="0" fillId="7" borderId="21" xfId="0" applyNumberFormat="1" applyFill="1" applyBorder="1"/>
    <xf numFmtId="49" fontId="0" fillId="7" borderId="22" xfId="0" applyNumberFormat="1" applyFill="1" applyBorder="1"/>
    <xf numFmtId="22" fontId="0" fillId="7" borderId="22" xfId="0" applyNumberFormat="1" applyFill="1" applyBorder="1"/>
    <xf numFmtId="0" fontId="0" fillId="7" borderId="22" xfId="0" applyFill="1" applyBorder="1"/>
    <xf numFmtId="0" fontId="0" fillId="7" borderId="23" xfId="0" applyFill="1" applyBorder="1"/>
    <xf numFmtId="49" fontId="0" fillId="7" borderId="9" xfId="0" applyNumberFormat="1" applyFill="1" applyBorder="1"/>
    <xf numFmtId="49" fontId="0" fillId="7" borderId="10" xfId="0" applyNumberFormat="1" applyFill="1" applyBorder="1"/>
    <xf numFmtId="22" fontId="0" fillId="7" borderId="10" xfId="0" applyNumberFormat="1" applyFill="1" applyBorder="1"/>
    <xf numFmtId="0" fontId="0" fillId="7" borderId="10" xfId="0" applyFill="1" applyBorder="1"/>
    <xf numFmtId="0" fontId="0" fillId="7" borderId="11" xfId="0" applyFill="1" applyBorder="1"/>
    <xf numFmtId="49" fontId="0" fillId="0" borderId="9" xfId="0" applyNumberFormat="1" applyBorder="1"/>
    <xf numFmtId="49" fontId="0" fillId="0" borderId="10" xfId="0" applyNumberFormat="1" applyBorder="1"/>
    <xf numFmtId="22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right" vertical="top"/>
    </xf>
    <xf numFmtId="9" fontId="12" fillId="0" borderId="10" xfId="2" applyFont="1" applyFill="1" applyBorder="1" applyAlignment="1">
      <alignment horizontal="right" vertical="top"/>
    </xf>
    <xf numFmtId="9" fontId="12" fillId="8" borderId="10" xfId="2" applyFont="1" applyFill="1" applyBorder="1" applyAlignment="1">
      <alignment horizontal="right" vertical="top"/>
    </xf>
    <xf numFmtId="9" fontId="12" fillId="0" borderId="11" xfId="2" applyFont="1" applyFill="1" applyBorder="1" applyAlignment="1">
      <alignment horizontal="right" vertical="top"/>
    </xf>
    <xf numFmtId="9" fontId="12" fillId="8" borderId="11" xfId="2" applyFont="1" applyFill="1" applyBorder="1" applyAlignment="1">
      <alignment horizontal="right" vertical="top"/>
    </xf>
    <xf numFmtId="0" fontId="12" fillId="0" borderId="10" xfId="0" applyFont="1" applyBorder="1" applyAlignment="1">
      <alignment horizontal="left" vertical="top"/>
    </xf>
    <xf numFmtId="9" fontId="5" fillId="0" borderId="10" xfId="1" applyNumberFormat="1" applyBorder="1" applyAlignment="1">
      <alignment horizontal="right" vertical="top"/>
    </xf>
    <xf numFmtId="9" fontId="5" fillId="0" borderId="11" xfId="1" applyNumberFormat="1" applyBorder="1" applyAlignment="1">
      <alignment horizontal="right" vertical="top"/>
    </xf>
    <xf numFmtId="9" fontId="2" fillId="0" borderId="9" xfId="0" applyNumberFormat="1" applyFont="1" applyBorder="1" applyAlignment="1">
      <alignment horizontal="left"/>
    </xf>
    <xf numFmtId="9" fontId="0" fillId="0" borderId="10" xfId="0" applyNumberFormat="1" applyBorder="1" applyAlignment="1">
      <alignment horizontal="left"/>
    </xf>
    <xf numFmtId="9" fontId="0" fillId="9" borderId="10" xfId="0" applyNumberFormat="1" applyFill="1" applyBorder="1" applyAlignment="1">
      <alignment horizontal="left"/>
    </xf>
    <xf numFmtId="9" fontId="0" fillId="0" borderId="11" xfId="0" applyNumberFormat="1" applyBorder="1" applyAlignment="1">
      <alignment horizontal="left"/>
    </xf>
    <xf numFmtId="9" fontId="0" fillId="0" borderId="0" xfId="0" applyNumberFormat="1" applyAlignment="1">
      <alignment horizontal="left"/>
    </xf>
    <xf numFmtId="0" fontId="0" fillId="10" borderId="10" xfId="0" applyFill="1" applyBorder="1"/>
    <xf numFmtId="0" fontId="0" fillId="10" borderId="11" xfId="0" applyFill="1" applyBorder="1"/>
    <xf numFmtId="49" fontId="0" fillId="0" borderId="24" xfId="0" applyNumberFormat="1" applyBorder="1"/>
    <xf numFmtId="49" fontId="0" fillId="0" borderId="25" xfId="0" applyNumberFormat="1" applyBorder="1"/>
    <xf numFmtId="22" fontId="0" fillId="0" borderId="25" xfId="0" applyNumberFormat="1" applyBorder="1"/>
    <xf numFmtId="0" fontId="0" fillId="0" borderId="25" xfId="0" applyBorder="1"/>
    <xf numFmtId="0" fontId="0" fillId="0" borderId="26" xfId="0" applyBorder="1"/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49" fontId="2" fillId="0" borderId="2" xfId="0" applyNumberFormat="1" applyFont="1" applyBorder="1"/>
    <xf numFmtId="49" fontId="0" fillId="0" borderId="3" xfId="0" applyNumberFormat="1" applyBorder="1"/>
    <xf numFmtId="22" fontId="0" fillId="0" borderId="3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9" fontId="2" fillId="0" borderId="9" xfId="0" applyNumberFormat="1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left"/>
    </xf>
    <xf numFmtId="22" fontId="0" fillId="0" borderId="7" xfId="0" applyNumberFormat="1" applyBorder="1" applyAlignment="1">
      <alignment horizontal="left"/>
    </xf>
    <xf numFmtId="168" fontId="0" fillId="0" borderId="10" xfId="0" applyNumberFormat="1" applyBorder="1" applyAlignment="1">
      <alignment horizontal="left"/>
    </xf>
    <xf numFmtId="168" fontId="0" fillId="0" borderId="11" xfId="0" applyNumberFormat="1" applyBorder="1" applyAlignment="1">
      <alignment horizontal="left"/>
    </xf>
    <xf numFmtId="168" fontId="2" fillId="0" borderId="9" xfId="0" applyNumberFormat="1" applyFont="1" applyBorder="1"/>
    <xf numFmtId="168" fontId="0" fillId="0" borderId="10" xfId="0" applyNumberFormat="1" applyBorder="1"/>
    <xf numFmtId="168" fontId="0" fillId="11" borderId="10" xfId="0" applyNumberFormat="1" applyFill="1" applyBorder="1" applyAlignment="1">
      <alignment horizontal="left"/>
    </xf>
    <xf numFmtId="168" fontId="0" fillId="11" borderId="11" xfId="0" applyNumberFormat="1" applyFill="1" applyBorder="1" applyAlignment="1">
      <alignment horizontal="left"/>
    </xf>
    <xf numFmtId="168" fontId="0" fillId="0" borderId="0" xfId="0" applyNumberFormat="1"/>
    <xf numFmtId="49" fontId="2" fillId="0" borderId="24" xfId="0" applyNumberFormat="1" applyFont="1" applyBorder="1"/>
    <xf numFmtId="164" fontId="0" fillId="11" borderId="25" xfId="0" applyNumberFormat="1" applyFill="1" applyBorder="1" applyAlignment="1">
      <alignment horizontal="left"/>
    </xf>
    <xf numFmtId="164" fontId="0" fillId="11" borderId="26" xfId="0" applyNumberForma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7" borderId="27" xfId="0" applyFill="1" applyBorder="1" applyAlignment="1">
      <alignment horizontal="left"/>
    </xf>
    <xf numFmtId="0" fontId="2" fillId="0" borderId="28" xfId="0" applyFont="1" applyBorder="1"/>
    <xf numFmtId="0" fontId="0" fillId="0" borderId="28" xfId="0" applyBorder="1"/>
    <xf numFmtId="0" fontId="0" fillId="0" borderId="29" xfId="0" applyBorder="1"/>
    <xf numFmtId="9" fontId="12" fillId="8" borderId="27" xfId="2" applyFont="1" applyFill="1" applyBorder="1" applyAlignment="1">
      <alignment horizontal="right" vertical="top"/>
    </xf>
    <xf numFmtId="0" fontId="0" fillId="4" borderId="30" xfId="0" applyFill="1" applyBorder="1" applyAlignment="1">
      <alignment horizontal="left"/>
    </xf>
    <xf numFmtId="0" fontId="2" fillId="0" borderId="31" xfId="0" applyFont="1" applyBorder="1"/>
    <xf numFmtId="0" fontId="0" fillId="0" borderId="31" xfId="0" applyBorder="1"/>
    <xf numFmtId="0" fontId="0" fillId="0" borderId="32" xfId="0" applyBorder="1"/>
    <xf numFmtId="9" fontId="12" fillId="8" borderId="30" xfId="2" applyFont="1" applyFill="1" applyBorder="1" applyAlignment="1">
      <alignment horizontal="right" vertical="top"/>
    </xf>
    <xf numFmtId="0" fontId="0" fillId="6" borderId="30" xfId="0" applyFill="1" applyBorder="1" applyAlignment="1">
      <alignment horizontal="left"/>
    </xf>
    <xf numFmtId="9" fontId="12" fillId="8" borderId="33" xfId="2" applyFont="1" applyFill="1" applyBorder="1" applyAlignment="1">
      <alignment horizontal="right" vertical="top"/>
    </xf>
    <xf numFmtId="0" fontId="2" fillId="0" borderId="34" xfId="0" applyFont="1" applyBorder="1"/>
    <xf numFmtId="0" fontId="0" fillId="0" borderId="35" xfId="0" applyBorder="1"/>
    <xf numFmtId="0" fontId="0" fillId="5" borderId="30" xfId="0" applyFill="1" applyBorder="1"/>
    <xf numFmtId="0" fontId="0" fillId="0" borderId="34" xfId="0" applyBorder="1"/>
    <xf numFmtId="9" fontId="12" fillId="8" borderId="1" xfId="2" applyFont="1" applyFill="1" applyBorder="1" applyAlignment="1">
      <alignment horizontal="right" vertical="top"/>
    </xf>
    <xf numFmtId="0" fontId="0" fillId="0" borderId="1" xfId="0" applyBorder="1"/>
    <xf numFmtId="0" fontId="0" fillId="11" borderId="30" xfId="0" applyFill="1" applyBorder="1"/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9" fontId="12" fillId="8" borderId="36" xfId="2" applyFont="1" applyFill="1" applyBorder="1" applyAlignment="1">
      <alignment horizontal="right" vertical="top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10" borderId="30" xfId="0" applyFill="1" applyBorder="1"/>
    <xf numFmtId="9" fontId="5" fillId="0" borderId="27" xfId="1" applyNumberFormat="1" applyBorder="1" applyAlignment="1">
      <alignment horizontal="left" vertical="top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/>
    <xf numFmtId="9" fontId="5" fillId="0" borderId="40" xfId="1" applyNumberFormat="1" applyBorder="1" applyAlignment="1">
      <alignment horizontal="left" vertical="top"/>
    </xf>
    <xf numFmtId="0" fontId="2" fillId="0" borderId="41" xfId="0" applyFont="1" applyBorder="1"/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1" fontId="10" fillId="0" borderId="27" xfId="1" applyNumberFormat="1" applyFont="1" applyBorder="1" applyAlignment="1">
      <alignment horizontal="left"/>
    </xf>
    <xf numFmtId="0" fontId="0" fillId="12" borderId="43" xfId="0" applyFill="1" applyBorder="1"/>
    <xf numFmtId="0" fontId="2" fillId="0" borderId="12" xfId="0" applyFont="1" applyBorder="1"/>
    <xf numFmtId="1" fontId="10" fillId="0" borderId="30" xfId="1" applyNumberFormat="1" applyFont="1" applyBorder="1" applyAlignment="1">
      <alignment horizontal="left"/>
    </xf>
    <xf numFmtId="1" fontId="10" fillId="0" borderId="40" xfId="1" applyNumberFormat="1" applyFont="1" applyBorder="1" applyAlignment="1">
      <alignment horizontal="left"/>
    </xf>
    <xf numFmtId="0" fontId="2" fillId="0" borderId="38" xfId="0" applyFont="1" applyBorder="1"/>
    <xf numFmtId="49" fontId="0" fillId="0" borderId="6" xfId="0" applyNumberFormat="1" applyBorder="1"/>
    <xf numFmtId="49" fontId="0" fillId="0" borderId="7" xfId="0" applyNumberFormat="1" applyBorder="1"/>
    <xf numFmtId="22" fontId="0" fillId="0" borderId="7" xfId="0" applyNumberFormat="1" applyBorder="1"/>
    <xf numFmtId="0" fontId="0" fillId="0" borderId="7" xfId="0" applyBorder="1"/>
    <xf numFmtId="0" fontId="0" fillId="0" borderId="8" xfId="0" applyBorder="1"/>
    <xf numFmtId="49" fontId="0" fillId="0" borderId="21" xfId="0" applyNumberFormat="1" applyBorder="1"/>
    <xf numFmtId="49" fontId="0" fillId="0" borderId="22" xfId="0" applyNumberFormat="1" applyBorder="1"/>
    <xf numFmtId="22" fontId="0" fillId="0" borderId="22" xfId="0" applyNumberFormat="1" applyBorder="1"/>
    <xf numFmtId="0" fontId="0" fillId="0" borderId="22" xfId="0" applyBorder="1"/>
    <xf numFmtId="0" fontId="0" fillId="10" borderId="22" xfId="0" applyFill="1" applyBorder="1"/>
    <xf numFmtId="0" fontId="0" fillId="0" borderId="23" xfId="0" applyBorder="1"/>
    <xf numFmtId="49" fontId="0" fillId="13" borderId="18" xfId="0" applyNumberFormat="1" applyFill="1" applyBorder="1"/>
    <xf numFmtId="49" fontId="0" fillId="13" borderId="19" xfId="0" applyNumberFormat="1" applyFill="1" applyBorder="1"/>
    <xf numFmtId="22" fontId="0" fillId="13" borderId="19" xfId="0" applyNumberFormat="1" applyFill="1" applyBorder="1"/>
    <xf numFmtId="0" fontId="0" fillId="13" borderId="19" xfId="0" applyFill="1" applyBorder="1"/>
    <xf numFmtId="0" fontId="0" fillId="13" borderId="20" xfId="0" applyFill="1" applyBorder="1"/>
    <xf numFmtId="0" fontId="0" fillId="11" borderId="27" xfId="0" applyFill="1" applyBorder="1"/>
  </cellXfs>
  <cellStyles count="3">
    <cellStyle name="Normal" xfId="0" builtinId="0"/>
    <cellStyle name="Normal 2 2" xfId="1" xr:uid="{715BDBC3-9C09-4059-97A1-E0659F76AEED}"/>
    <cellStyle name="Percent 2" xfId="2" xr:uid="{90E738AA-C045-4E11-902C-D117787D0A7A}"/>
  </cellStyles>
  <dxfs count="210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theme="5" tint="-0.49803155613879818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3F15D-6274-45CB-82B0-3619C2F31DF9}">
  <dimension ref="A1:AF56"/>
  <sheetViews>
    <sheetView tabSelected="1" workbookViewId="0">
      <selection activeCell="A2" sqref="A2"/>
    </sheetView>
  </sheetViews>
  <sheetFormatPr defaultRowHeight="14.6" x14ac:dyDescent="0.4"/>
  <cols>
    <col min="1" max="1" width="50" bestFit="1" customWidth="1"/>
    <col min="2" max="2" width="8.84375" customWidth="1"/>
    <col min="3" max="3" width="13.84375" bestFit="1" customWidth="1"/>
    <col min="4" max="32" width="8.92187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303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212</v>
      </c>
      <c r="B3" s="12"/>
      <c r="C3" s="13" t="s">
        <v>213</v>
      </c>
      <c r="D3" s="13"/>
      <c r="E3" s="9"/>
      <c r="F3" s="9"/>
      <c r="G3" s="14" t="s">
        <v>214</v>
      </c>
      <c r="H3" s="13"/>
      <c r="I3" s="15">
        <v>45539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215</v>
      </c>
      <c r="B4" s="17"/>
      <c r="C4" s="13" t="s">
        <v>216</v>
      </c>
      <c r="D4" s="13"/>
      <c r="E4" s="9"/>
      <c r="F4" s="9"/>
      <c r="G4" s="14" t="s">
        <v>217</v>
      </c>
      <c r="H4" s="13"/>
      <c r="I4" s="15">
        <v>45539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218</v>
      </c>
      <c r="C5" s="12" t="s">
        <v>219</v>
      </c>
      <c r="D5" s="13"/>
      <c r="E5" s="9"/>
      <c r="F5" s="9"/>
      <c r="G5" s="14" t="s">
        <v>220</v>
      </c>
      <c r="H5" s="13"/>
      <c r="I5" s="19" t="s">
        <v>301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221</v>
      </c>
      <c r="C6" s="12" t="s">
        <v>222</v>
      </c>
      <c r="D6" s="13"/>
      <c r="E6" s="9"/>
      <c r="F6" s="9"/>
      <c r="G6" s="14" t="s">
        <v>223</v>
      </c>
      <c r="H6" s="13"/>
      <c r="I6" s="13" t="s">
        <v>224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225</v>
      </c>
      <c r="C7" s="12" t="s">
        <v>226</v>
      </c>
      <c r="D7" s="13"/>
      <c r="E7" s="9"/>
      <c r="F7" s="9"/>
      <c r="G7" s="14" t="s">
        <v>227</v>
      </c>
      <c r="H7" s="20"/>
      <c r="I7" s="21" t="s">
        <v>228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229</v>
      </c>
      <c r="C8" s="13"/>
      <c r="D8" s="13"/>
      <c r="E8" s="9"/>
      <c r="F8" s="9"/>
      <c r="G8" s="11" t="s">
        <v>230</v>
      </c>
      <c r="H8" s="13"/>
      <c r="I8" s="13" t="s">
        <v>231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232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ht="15" thickBot="1" x14ac:dyDescent="0.45">
      <c r="A13" s="65" t="s">
        <v>1</v>
      </c>
      <c r="B13" s="66" t="s">
        <v>2</v>
      </c>
      <c r="C13" s="67" t="s">
        <v>3</v>
      </c>
      <c r="D13" s="67" t="s">
        <v>233</v>
      </c>
      <c r="E13" s="67" t="s">
        <v>234</v>
      </c>
      <c r="F13" s="67" t="s">
        <v>235</v>
      </c>
      <c r="G13" s="67" t="s">
        <v>236</v>
      </c>
      <c r="H13" s="67" t="s">
        <v>237</v>
      </c>
      <c r="I13" s="67" t="s">
        <v>238</v>
      </c>
      <c r="J13" s="67" t="s">
        <v>239</v>
      </c>
      <c r="K13" s="67" t="s">
        <v>240</v>
      </c>
      <c r="L13" s="67" t="s">
        <v>241</v>
      </c>
      <c r="M13" s="67" t="s">
        <v>242</v>
      </c>
      <c r="N13" s="67" t="s">
        <v>243</v>
      </c>
      <c r="O13" s="67" t="s">
        <v>244</v>
      </c>
      <c r="P13" s="67" t="s">
        <v>245</v>
      </c>
      <c r="Q13" s="67" t="s">
        <v>246</v>
      </c>
      <c r="R13" s="67" t="s">
        <v>247</v>
      </c>
      <c r="S13" s="67" t="s">
        <v>248</v>
      </c>
      <c r="T13" s="67" t="s">
        <v>249</v>
      </c>
      <c r="U13" s="67" t="s">
        <v>250</v>
      </c>
      <c r="V13" s="67" t="s">
        <v>251</v>
      </c>
      <c r="W13" s="67" t="s">
        <v>252</v>
      </c>
      <c r="X13" s="67" t="s">
        <v>253</v>
      </c>
      <c r="Y13" s="67" t="s">
        <v>254</v>
      </c>
      <c r="Z13" s="67" t="s">
        <v>255</v>
      </c>
      <c r="AA13" s="67" t="s">
        <v>256</v>
      </c>
      <c r="AB13" s="67" t="s">
        <v>257</v>
      </c>
      <c r="AC13" s="67" t="s">
        <v>258</v>
      </c>
      <c r="AD13" s="67" t="s">
        <v>259</v>
      </c>
      <c r="AE13" s="67" t="s">
        <v>260</v>
      </c>
      <c r="AF13" s="68" t="s">
        <v>261</v>
      </c>
    </row>
    <row r="14" spans="1:32" ht="15" thickBot="1" x14ac:dyDescent="0.45">
      <c r="A14" s="69" t="s">
        <v>1</v>
      </c>
      <c r="B14" s="70" t="s">
        <v>2</v>
      </c>
      <c r="C14" s="70" t="s">
        <v>3</v>
      </c>
      <c r="D14" s="70" t="s">
        <v>43</v>
      </c>
      <c r="E14" s="70" t="s">
        <v>44</v>
      </c>
      <c r="F14" s="70" t="s">
        <v>45</v>
      </c>
      <c r="G14" s="70" t="s">
        <v>46</v>
      </c>
      <c r="H14" s="70" t="s">
        <v>47</v>
      </c>
      <c r="I14" s="70" t="s">
        <v>48</v>
      </c>
      <c r="J14" s="70" t="s">
        <v>49</v>
      </c>
      <c r="K14" s="70" t="s">
        <v>50</v>
      </c>
      <c r="L14" s="70" t="s">
        <v>51</v>
      </c>
      <c r="M14" s="70" t="s">
        <v>52</v>
      </c>
      <c r="N14" s="70" t="s">
        <v>53</v>
      </c>
      <c r="O14" s="70" t="s">
        <v>54</v>
      </c>
      <c r="P14" s="70" t="s">
        <v>55</v>
      </c>
      <c r="Q14" s="70" t="s">
        <v>56</v>
      </c>
      <c r="R14" s="70" t="s">
        <v>57</v>
      </c>
      <c r="S14" s="70" t="s">
        <v>58</v>
      </c>
      <c r="T14" s="70" t="s">
        <v>59</v>
      </c>
      <c r="U14" s="70" t="s">
        <v>60</v>
      </c>
      <c r="V14" s="70" t="s">
        <v>61</v>
      </c>
      <c r="W14" s="70" t="s">
        <v>62</v>
      </c>
      <c r="X14" s="70" t="s">
        <v>63</v>
      </c>
      <c r="Y14" s="70" t="s">
        <v>64</v>
      </c>
      <c r="Z14" s="70" t="s">
        <v>65</v>
      </c>
      <c r="AA14" s="70" t="s">
        <v>66</v>
      </c>
      <c r="AB14" s="70" t="s">
        <v>67</v>
      </c>
      <c r="AC14" s="70" t="s">
        <v>68</v>
      </c>
      <c r="AD14" s="70" t="s">
        <v>69</v>
      </c>
      <c r="AE14" s="70" t="s">
        <v>70</v>
      </c>
      <c r="AF14" s="71" t="s">
        <v>71</v>
      </c>
    </row>
    <row r="15" spans="1:32" x14ac:dyDescent="0.4">
      <c r="A15" s="82" t="s">
        <v>137</v>
      </c>
      <c r="B15" s="83" t="s">
        <v>135</v>
      </c>
      <c r="C15" s="84">
        <v>45539.673703703702</v>
      </c>
      <c r="D15" s="85">
        <v>0</v>
      </c>
      <c r="E15" s="85">
        <v>8.9999999999999998E-4</v>
      </c>
      <c r="F15" s="85">
        <v>6.1000000000000004E-3</v>
      </c>
      <c r="G15" s="85">
        <v>-3.4500000000000003E-2</v>
      </c>
      <c r="H15" s="85">
        <v>0</v>
      </c>
      <c r="I15" s="85">
        <v>0</v>
      </c>
      <c r="J15" s="85">
        <v>3.3E-3</v>
      </c>
      <c r="K15" s="85">
        <v>0</v>
      </c>
      <c r="L15" s="85">
        <v>-1E-4</v>
      </c>
      <c r="M15" s="85">
        <v>0</v>
      </c>
      <c r="N15" s="85">
        <v>-8.0000000000000004E-4</v>
      </c>
      <c r="O15" s="85">
        <v>-2.8E-3</v>
      </c>
      <c r="P15" s="85">
        <v>2.1000000000000001E-2</v>
      </c>
      <c r="Q15" s="85">
        <v>1E-4</v>
      </c>
      <c r="R15" s="85">
        <v>1.5100000000000001E-2</v>
      </c>
      <c r="S15" s="85">
        <v>-2.9999999999999997E-4</v>
      </c>
      <c r="T15" s="85">
        <v>1.5900000000000001E-2</v>
      </c>
      <c r="U15" s="85">
        <v>3.0000000000000001E-3</v>
      </c>
      <c r="V15" s="85">
        <v>-2.9999999999999997E-4</v>
      </c>
      <c r="W15" s="85">
        <v>1E-4</v>
      </c>
      <c r="X15" s="85">
        <v>-1.15E-2</v>
      </c>
      <c r="Y15" s="85">
        <v>-2E-3</v>
      </c>
      <c r="Z15" s="85">
        <v>0.11700000000000001</v>
      </c>
      <c r="AA15" s="85">
        <v>1.06E-2</v>
      </c>
      <c r="AB15" s="85">
        <v>3.1399999999999997E-2</v>
      </c>
      <c r="AC15" s="85">
        <v>0</v>
      </c>
      <c r="AD15" s="85">
        <v>6.9999999999999999E-4</v>
      </c>
      <c r="AE15" s="85">
        <v>-1E-4</v>
      </c>
      <c r="AF15" s="86">
        <v>8.0000000000000004E-4</v>
      </c>
    </row>
    <row r="16" spans="1:32" x14ac:dyDescent="0.4">
      <c r="A16" s="82" t="s">
        <v>138</v>
      </c>
      <c r="B16" s="83" t="s">
        <v>135</v>
      </c>
      <c r="C16" s="84">
        <v>45539.675798611112</v>
      </c>
      <c r="D16" s="85">
        <v>9.5999999999999992E-3</v>
      </c>
      <c r="E16" s="85">
        <v>0.49659999999999999</v>
      </c>
      <c r="F16" s="85">
        <v>0.25209999999999999</v>
      </c>
      <c r="G16" s="85">
        <v>1.6799999999999999E-2</v>
      </c>
      <c r="H16" s="85">
        <v>0.2576</v>
      </c>
      <c r="I16" s="85">
        <v>5.0200000000000002E-2</v>
      </c>
      <c r="J16" s="85">
        <v>0.4965</v>
      </c>
      <c r="K16" s="85">
        <v>0.1014</v>
      </c>
      <c r="L16" s="85">
        <v>0.51859999999999995</v>
      </c>
      <c r="M16" s="85">
        <v>0.25729999999999997</v>
      </c>
      <c r="N16" s="85">
        <v>0.24890000000000001</v>
      </c>
      <c r="O16" s="85">
        <v>0.50319999999999998</v>
      </c>
      <c r="P16" s="85">
        <v>0.501</v>
      </c>
      <c r="Q16" s="85">
        <v>-1.1000000000000001E-3</v>
      </c>
      <c r="R16" s="85">
        <v>0.49759999999999999</v>
      </c>
      <c r="S16" s="85">
        <v>0.1031</v>
      </c>
      <c r="T16" s="85">
        <v>0.1009</v>
      </c>
      <c r="U16" s="85">
        <v>0.50649999999999995</v>
      </c>
      <c r="V16" s="85">
        <v>0.25340000000000001</v>
      </c>
      <c r="W16" s="85">
        <v>0.1019</v>
      </c>
      <c r="X16" s="85">
        <v>0.24940000000000001</v>
      </c>
      <c r="Y16" s="85">
        <v>0.24759999999999999</v>
      </c>
      <c r="Z16" s="85">
        <v>0.2404</v>
      </c>
      <c r="AA16" s="85">
        <v>0.2492</v>
      </c>
      <c r="AB16" s="85">
        <v>0.1303</v>
      </c>
      <c r="AC16" s="85">
        <v>0.1038</v>
      </c>
      <c r="AD16" s="85">
        <v>0.10249999999999999</v>
      </c>
      <c r="AE16" s="85">
        <v>0.25769999999999998</v>
      </c>
      <c r="AF16" s="86">
        <v>9.9099999999999994E-2</v>
      </c>
    </row>
    <row r="17" spans="1:32" x14ac:dyDescent="0.4">
      <c r="A17" s="82" t="s">
        <v>139</v>
      </c>
      <c r="B17" s="83" t="s">
        <v>135</v>
      </c>
      <c r="C17" s="84">
        <v>45539.677534722221</v>
      </c>
      <c r="D17" s="85">
        <v>9.7999999999999997E-3</v>
      </c>
      <c r="E17" s="85">
        <v>0.49220000000000003</v>
      </c>
      <c r="F17" s="85">
        <v>0.25340000000000001</v>
      </c>
      <c r="G17" s="85">
        <v>1.67E-2</v>
      </c>
      <c r="H17" s="85">
        <v>0.26029999999999998</v>
      </c>
      <c r="I17" s="85">
        <v>4.82E-2</v>
      </c>
      <c r="J17" s="85">
        <v>0.48880000000000001</v>
      </c>
      <c r="K17" s="85">
        <v>0.10050000000000001</v>
      </c>
      <c r="L17" s="85">
        <v>0.51349999999999996</v>
      </c>
      <c r="M17" s="85">
        <v>0.25480000000000003</v>
      </c>
      <c r="N17" s="85">
        <v>0.24709999999999999</v>
      </c>
      <c r="O17" s="85">
        <v>0.48609999999999998</v>
      </c>
      <c r="P17" s="85">
        <v>0.52610000000000001</v>
      </c>
      <c r="Q17" s="85">
        <v>-2.7000000000000001E-3</v>
      </c>
      <c r="R17" s="85">
        <v>0.497</v>
      </c>
      <c r="S17" s="85">
        <v>9.8400000000000001E-2</v>
      </c>
      <c r="T17" s="85">
        <v>0.1011</v>
      </c>
      <c r="U17" s="85">
        <v>0.5353</v>
      </c>
      <c r="V17" s="85">
        <v>0.25069999999999998</v>
      </c>
      <c r="W17" s="85">
        <v>0.1023</v>
      </c>
      <c r="X17" s="85">
        <v>0.24579999999999999</v>
      </c>
      <c r="Y17" s="85">
        <v>0.24379999999999999</v>
      </c>
      <c r="Z17" s="85">
        <v>0.26400000000000001</v>
      </c>
      <c r="AA17" s="85">
        <v>0.24809999999999999</v>
      </c>
      <c r="AB17" s="85">
        <v>0.1288</v>
      </c>
      <c r="AC17" s="85">
        <v>0.1046</v>
      </c>
      <c r="AD17" s="85">
        <v>0.1014</v>
      </c>
      <c r="AE17" s="85">
        <v>0.25530000000000003</v>
      </c>
      <c r="AF17" s="86">
        <v>9.8000000000000004E-2</v>
      </c>
    </row>
    <row r="18" spans="1:32" x14ac:dyDescent="0.4">
      <c r="A18" s="82" t="s">
        <v>140</v>
      </c>
      <c r="B18" s="83" t="s">
        <v>135</v>
      </c>
      <c r="C18" s="84">
        <v>45539.679282407407</v>
      </c>
      <c r="D18" s="85">
        <v>1.9599999999999999E-2</v>
      </c>
      <c r="E18" s="85">
        <v>0.96879999999999999</v>
      </c>
      <c r="F18" s="85">
        <v>0.49659999999999999</v>
      </c>
      <c r="G18" s="85">
        <v>6.7299999999999999E-2</v>
      </c>
      <c r="H18" s="85">
        <v>0.50409999999999999</v>
      </c>
      <c r="I18" s="85">
        <v>9.8000000000000004E-2</v>
      </c>
      <c r="J18" s="85">
        <v>0.97650000000000003</v>
      </c>
      <c r="K18" s="85">
        <v>0.1996</v>
      </c>
      <c r="L18" s="85">
        <v>1.0223</v>
      </c>
      <c r="M18" s="85">
        <v>0.50480000000000003</v>
      </c>
      <c r="N18" s="85">
        <v>0.4904</v>
      </c>
      <c r="O18" s="85">
        <v>0.99609999999999999</v>
      </c>
      <c r="P18" s="85">
        <v>0.99099999999999999</v>
      </c>
      <c r="Q18" s="85">
        <v>-1.1999999999999999E-3</v>
      </c>
      <c r="R18" s="85">
        <v>0.97509999999999997</v>
      </c>
      <c r="S18" s="85">
        <v>0.20230000000000001</v>
      </c>
      <c r="T18" s="85">
        <v>0.1915</v>
      </c>
      <c r="U18" s="85">
        <v>0.99990000000000001</v>
      </c>
      <c r="V18" s="85">
        <v>0.497</v>
      </c>
      <c r="W18" s="85">
        <v>0.2049</v>
      </c>
      <c r="X18" s="85">
        <v>0.49730000000000002</v>
      </c>
      <c r="Y18" s="85">
        <v>0.48980000000000001</v>
      </c>
      <c r="Z18" s="85">
        <v>0.45440000000000003</v>
      </c>
      <c r="AA18" s="85">
        <v>0.4884</v>
      </c>
      <c r="AB18" s="85">
        <v>0.22550000000000001</v>
      </c>
      <c r="AC18" s="85">
        <v>0.2021</v>
      </c>
      <c r="AD18" s="85">
        <v>0.19980000000000001</v>
      </c>
      <c r="AE18" s="85">
        <v>0.50690000000000002</v>
      </c>
      <c r="AF18" s="86">
        <v>0.19570000000000001</v>
      </c>
    </row>
    <row r="19" spans="1:32" x14ac:dyDescent="0.4">
      <c r="A19" s="82" t="s">
        <v>141</v>
      </c>
      <c r="B19" s="83" t="s">
        <v>135</v>
      </c>
      <c r="C19" s="84">
        <v>45539.681018518517</v>
      </c>
      <c r="D19" s="85">
        <v>9.9900000000000003E-2</v>
      </c>
      <c r="E19" s="85">
        <v>4.8855000000000004</v>
      </c>
      <c r="F19" s="85">
        <v>2.5764</v>
      </c>
      <c r="G19" s="85">
        <v>0.48</v>
      </c>
      <c r="H19" s="85">
        <v>2.5526</v>
      </c>
      <c r="I19" s="85">
        <v>0.49890000000000001</v>
      </c>
      <c r="J19" s="85">
        <v>5.0414000000000003</v>
      </c>
      <c r="K19" s="85">
        <v>1.0185999999999999</v>
      </c>
      <c r="L19" s="85">
        <v>5.2039</v>
      </c>
      <c r="M19" s="85">
        <v>2.5583999999999998</v>
      </c>
      <c r="N19" s="85">
        <v>2.5061</v>
      </c>
      <c r="O19" s="85">
        <v>5.0304000000000002</v>
      </c>
      <c r="P19" s="85">
        <v>5.0934999999999997</v>
      </c>
      <c r="Q19" s="85">
        <v>-1E-3</v>
      </c>
      <c r="R19" s="85">
        <v>5.0316000000000001</v>
      </c>
      <c r="S19" s="85">
        <v>1.018</v>
      </c>
      <c r="T19" s="85">
        <v>1.0063</v>
      </c>
      <c r="U19" s="85">
        <v>5.0336999999999996</v>
      </c>
      <c r="V19" s="85">
        <v>2.5449999999999999</v>
      </c>
      <c r="W19" s="85">
        <v>1.0363</v>
      </c>
      <c r="X19" s="85">
        <v>2.5897000000000001</v>
      </c>
      <c r="Y19" s="85">
        <v>2.5299999999999998</v>
      </c>
      <c r="Z19" s="85">
        <v>2.4628999999999999</v>
      </c>
      <c r="AA19" s="85">
        <v>2.5703999999999998</v>
      </c>
      <c r="AB19" s="85">
        <v>1.0309999999999999</v>
      </c>
      <c r="AC19" s="85">
        <v>1.0286999999999999</v>
      </c>
      <c r="AD19" s="85">
        <v>1.0197000000000001</v>
      </c>
      <c r="AE19" s="85">
        <v>2.5802999999999998</v>
      </c>
      <c r="AF19" s="86">
        <v>1.01</v>
      </c>
    </row>
    <row r="20" spans="1:32" ht="15" thickBot="1" x14ac:dyDescent="0.45">
      <c r="A20" s="177" t="s">
        <v>142</v>
      </c>
      <c r="B20" s="178" t="s">
        <v>135</v>
      </c>
      <c r="C20" s="179">
        <v>45539.682754629626</v>
      </c>
      <c r="D20" s="180">
        <v>9.8799999999999999E-2</v>
      </c>
      <c r="E20" s="180">
        <v>4.9606000000000003</v>
      </c>
      <c r="F20" s="180">
        <v>2.5478000000000001</v>
      </c>
      <c r="G20" s="180">
        <v>0.47349999999999998</v>
      </c>
      <c r="H20" s="180">
        <v>2.6092</v>
      </c>
      <c r="I20" s="180">
        <v>0.48970000000000002</v>
      </c>
      <c r="J20" s="180">
        <v>4.9858000000000002</v>
      </c>
      <c r="K20" s="180">
        <v>1.0079</v>
      </c>
      <c r="L20" s="180">
        <v>5.1334999999999997</v>
      </c>
      <c r="M20" s="180">
        <v>2.5280999999999998</v>
      </c>
      <c r="N20" s="180">
        <v>2.4666999999999999</v>
      </c>
      <c r="O20" s="180">
        <v>4.9295</v>
      </c>
      <c r="P20" s="180">
        <v>5.3368000000000002</v>
      </c>
      <c r="Q20" s="180">
        <v>-2.2000000000000001E-3</v>
      </c>
      <c r="R20" s="180">
        <v>4.9743000000000004</v>
      </c>
      <c r="S20" s="180">
        <v>0.98670000000000002</v>
      </c>
      <c r="T20" s="180">
        <v>1.0157</v>
      </c>
      <c r="U20" s="180">
        <v>5.3212000000000002</v>
      </c>
      <c r="V20" s="180">
        <v>2.5152999999999999</v>
      </c>
      <c r="W20" s="180">
        <v>1.0269999999999999</v>
      </c>
      <c r="X20" s="180">
        <v>2.5558000000000001</v>
      </c>
      <c r="Y20" s="180">
        <v>2.5081000000000002</v>
      </c>
      <c r="Z20" s="180">
        <v>2.4693999999999998</v>
      </c>
      <c r="AA20" s="180">
        <v>2.5352999999999999</v>
      </c>
      <c r="AB20" s="180">
        <v>1.0214000000000001</v>
      </c>
      <c r="AC20" s="180">
        <v>1.0484</v>
      </c>
      <c r="AD20" s="180">
        <v>1.0084</v>
      </c>
      <c r="AE20" s="180">
        <v>2.5459999999999998</v>
      </c>
      <c r="AF20" s="181">
        <v>0.99839999999999995</v>
      </c>
    </row>
    <row r="21" spans="1:32" ht="15" thickBot="1" x14ac:dyDescent="0.45">
      <c r="A21" s="188"/>
      <c r="B21" s="189"/>
      <c r="C21" s="190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2"/>
    </row>
    <row r="22" spans="1:32" x14ac:dyDescent="0.4">
      <c r="A22" s="182" t="s">
        <v>144</v>
      </c>
      <c r="B22" s="183" t="s">
        <v>135</v>
      </c>
      <c r="C22" s="184">
        <v>45539.701932870368</v>
      </c>
      <c r="D22" s="185">
        <v>-2.0000000000000001E-4</v>
      </c>
      <c r="E22" s="185">
        <v>163.52860000000001</v>
      </c>
      <c r="F22" s="185">
        <v>1.84E-2</v>
      </c>
      <c r="G22" s="185">
        <v>0.1603</v>
      </c>
      <c r="H22" s="185">
        <v>2.64E-2</v>
      </c>
      <c r="I22" s="185">
        <v>-1E-4</v>
      </c>
      <c r="J22" s="185">
        <v>2.0975000000000001</v>
      </c>
      <c r="K22" s="185">
        <v>3.7000000000000002E-3</v>
      </c>
      <c r="L22" s="185">
        <v>-2.8E-3</v>
      </c>
      <c r="M22" s="185">
        <v>0.3105</v>
      </c>
      <c r="N22" s="185">
        <v>3.4200000000000001E-2</v>
      </c>
      <c r="O22" s="186">
        <v>1523.6966</v>
      </c>
      <c r="P22" s="185">
        <v>0.19389999999999999</v>
      </c>
      <c r="Q22" s="185">
        <v>1.8180000000000001</v>
      </c>
      <c r="R22" s="185">
        <v>8.5332000000000008</v>
      </c>
      <c r="S22" s="185">
        <v>11.2791</v>
      </c>
      <c r="T22" s="185">
        <v>3.44E-2</v>
      </c>
      <c r="U22" s="185">
        <v>49.563699999999997</v>
      </c>
      <c r="V22" s="185">
        <v>6.3483999999999998</v>
      </c>
      <c r="W22" s="185">
        <v>10.931800000000001</v>
      </c>
      <c r="X22" s="185">
        <v>2.6700000000000002E-2</v>
      </c>
      <c r="Y22" s="186">
        <v>609.48990000000003</v>
      </c>
      <c r="Z22" s="185">
        <v>0.1153</v>
      </c>
      <c r="AA22" s="185">
        <v>-6.08E-2</v>
      </c>
      <c r="AB22" s="185">
        <v>1.2285999999999999</v>
      </c>
      <c r="AC22" s="185">
        <v>5.0000000000000001E-3</v>
      </c>
      <c r="AD22" s="185">
        <v>0.81669999999999998</v>
      </c>
      <c r="AE22" s="185">
        <v>9.06E-2</v>
      </c>
      <c r="AF22" s="187">
        <v>5.5757000000000003</v>
      </c>
    </row>
    <row r="23" spans="1:32" x14ac:dyDescent="0.4">
      <c r="A23" s="82" t="s">
        <v>147</v>
      </c>
      <c r="B23" s="83" t="s">
        <v>135</v>
      </c>
      <c r="C23" s="84">
        <v>45539.703668981485</v>
      </c>
      <c r="D23" s="85">
        <v>8.0000000000000004E-4</v>
      </c>
      <c r="E23" s="101">
        <v>274.59879999999998</v>
      </c>
      <c r="F23" s="85">
        <v>1.3599999999999999E-2</v>
      </c>
      <c r="G23" s="85">
        <v>0.3649</v>
      </c>
      <c r="H23" s="85">
        <v>2.8000000000000001E-2</v>
      </c>
      <c r="I23" s="85">
        <v>-1E-4</v>
      </c>
      <c r="J23" s="85">
        <v>3.6846000000000001</v>
      </c>
      <c r="K23" s="85">
        <v>6.3E-3</v>
      </c>
      <c r="L23" s="85">
        <v>-1.4999999999999999E-2</v>
      </c>
      <c r="M23" s="85">
        <v>0.50060000000000004</v>
      </c>
      <c r="N23" s="85">
        <v>5.6000000000000001E-2</v>
      </c>
      <c r="O23" s="101">
        <v>2110.7334999999998</v>
      </c>
      <c r="P23" s="85">
        <v>0.29570000000000002</v>
      </c>
      <c r="Q23" s="85">
        <v>2.17</v>
      </c>
      <c r="R23" s="85">
        <v>14.564299999999999</v>
      </c>
      <c r="S23" s="85">
        <v>19.194500000000001</v>
      </c>
      <c r="T23" s="85">
        <v>3.8199999999999998E-2</v>
      </c>
      <c r="U23" s="101">
        <v>137.97200000000001</v>
      </c>
      <c r="V23" s="85">
        <v>9.7523999999999997</v>
      </c>
      <c r="W23" s="85">
        <v>14.172599999999999</v>
      </c>
      <c r="X23" s="85">
        <v>5.0200000000000002E-2</v>
      </c>
      <c r="Y23" s="101">
        <v>1133.6772000000001</v>
      </c>
      <c r="Z23" s="85">
        <v>0.1343</v>
      </c>
      <c r="AA23" s="85">
        <v>-8.8999999999999996E-2</v>
      </c>
      <c r="AB23" s="85">
        <v>1.9392</v>
      </c>
      <c r="AC23" s="85">
        <v>8.3999999999999995E-3</v>
      </c>
      <c r="AD23" s="85">
        <v>1.7395</v>
      </c>
      <c r="AE23" s="85">
        <v>0.16139999999999999</v>
      </c>
      <c r="AF23" s="86">
        <v>9.0838000000000001</v>
      </c>
    </row>
    <row r="24" spans="1:32" x14ac:dyDescent="0.4">
      <c r="A24" s="82" t="s">
        <v>152</v>
      </c>
      <c r="B24" s="83" t="s">
        <v>135</v>
      </c>
      <c r="C24" s="84">
        <v>45539.705405092594</v>
      </c>
      <c r="D24" s="85">
        <v>3.8999999999999998E-3</v>
      </c>
      <c r="E24" s="85">
        <v>129.04249999999999</v>
      </c>
      <c r="F24" s="85">
        <v>2.2200000000000001E-2</v>
      </c>
      <c r="G24" s="85">
        <v>1.7557</v>
      </c>
      <c r="H24" s="85">
        <v>3.1800000000000002E-2</v>
      </c>
      <c r="I24" s="85">
        <v>1E-4</v>
      </c>
      <c r="J24" s="85">
        <v>18.097000000000001</v>
      </c>
      <c r="K24" s="85">
        <v>7.3599999999999999E-2</v>
      </c>
      <c r="L24" s="85">
        <v>-7.1099999999999997E-2</v>
      </c>
      <c r="M24" s="85">
        <v>1.8244</v>
      </c>
      <c r="N24" s="85">
        <v>0.1696</v>
      </c>
      <c r="O24" s="101">
        <v>5590.2707</v>
      </c>
      <c r="P24" s="85">
        <v>1.1755</v>
      </c>
      <c r="Q24" s="85">
        <v>2.5602</v>
      </c>
      <c r="R24" s="85">
        <v>63.525700000000001</v>
      </c>
      <c r="S24" s="101">
        <v>89.737300000000005</v>
      </c>
      <c r="T24" s="85">
        <v>9.5899999999999999E-2</v>
      </c>
      <c r="U24" s="101">
        <v>316.0591</v>
      </c>
      <c r="V24" s="85">
        <v>16.529299999999999</v>
      </c>
      <c r="W24" s="85">
        <v>43.247199999999999</v>
      </c>
      <c r="X24" s="85">
        <v>0.32840000000000003</v>
      </c>
      <c r="Y24" s="101">
        <v>3934.1495</v>
      </c>
      <c r="Z24" s="85">
        <v>0.18160000000000001</v>
      </c>
      <c r="AA24" s="85">
        <v>-0.2417</v>
      </c>
      <c r="AB24" s="85">
        <v>6.9519000000000002</v>
      </c>
      <c r="AC24" s="85">
        <v>3.9300000000000002E-2</v>
      </c>
      <c r="AD24" s="85">
        <v>10.616</v>
      </c>
      <c r="AE24" s="85">
        <v>0.57899999999999996</v>
      </c>
      <c r="AF24" s="86">
        <v>47.535699999999999</v>
      </c>
    </row>
    <row r="25" spans="1:32" x14ac:dyDescent="0.4">
      <c r="A25" s="82" t="s">
        <v>157</v>
      </c>
      <c r="B25" s="83" t="s">
        <v>135</v>
      </c>
      <c r="C25" s="84">
        <v>45539.707141203704</v>
      </c>
      <c r="D25" s="85">
        <v>1.12E-2</v>
      </c>
      <c r="E25" s="85">
        <v>13.1998</v>
      </c>
      <c r="F25" s="85">
        <v>1.4E-2</v>
      </c>
      <c r="G25" s="85">
        <v>3.6835</v>
      </c>
      <c r="H25" s="85">
        <v>4.6300000000000001E-2</v>
      </c>
      <c r="I25" s="85">
        <v>6.9999999999999999E-4</v>
      </c>
      <c r="J25" s="85">
        <v>32.853099999999998</v>
      </c>
      <c r="K25" s="85">
        <v>0.19689999999999999</v>
      </c>
      <c r="L25" s="85">
        <v>1.9800000000000002E-2</v>
      </c>
      <c r="M25" s="85">
        <v>3.7490999999999999</v>
      </c>
      <c r="N25" s="85">
        <v>0.35549999999999998</v>
      </c>
      <c r="O25" s="101">
        <v>7870.1463000000003</v>
      </c>
      <c r="P25" s="85">
        <v>2.5840999999999998</v>
      </c>
      <c r="Q25" s="85">
        <v>3.6999999999999998E-2</v>
      </c>
      <c r="R25" s="85">
        <v>115.2747</v>
      </c>
      <c r="S25" s="101">
        <v>160.4572</v>
      </c>
      <c r="T25" s="85">
        <v>0.1235</v>
      </c>
      <c r="U25" s="101">
        <v>693.66849999999999</v>
      </c>
      <c r="V25" s="85">
        <v>7.4649000000000001</v>
      </c>
      <c r="W25" s="85">
        <v>1.5305</v>
      </c>
      <c r="X25" s="85">
        <v>0.79190000000000005</v>
      </c>
      <c r="Y25" s="101">
        <v>5432.6684999999998</v>
      </c>
      <c r="Z25" s="85">
        <v>0.21659999999999999</v>
      </c>
      <c r="AA25" s="85">
        <v>-0.4244</v>
      </c>
      <c r="AB25" s="85">
        <v>5.4751000000000003</v>
      </c>
      <c r="AC25" s="85">
        <v>7.4700000000000003E-2</v>
      </c>
      <c r="AD25" s="85">
        <v>20.0046</v>
      </c>
      <c r="AE25" s="85">
        <v>1.3553999999999999</v>
      </c>
      <c r="AF25" s="102">
        <v>107.47199999999999</v>
      </c>
    </row>
    <row r="26" spans="1:32" x14ac:dyDescent="0.4">
      <c r="A26" s="82" t="s">
        <v>162</v>
      </c>
      <c r="B26" s="83" t="s">
        <v>135</v>
      </c>
      <c r="C26" s="84">
        <v>45539.708877314813</v>
      </c>
      <c r="D26" s="85">
        <v>1.9800000000000002E-2</v>
      </c>
      <c r="E26" s="85">
        <v>21.221</v>
      </c>
      <c r="F26" s="85">
        <v>2.2200000000000001E-2</v>
      </c>
      <c r="G26" s="85">
        <v>5.5820999999999996</v>
      </c>
      <c r="H26" s="85">
        <v>4.1599999999999998E-2</v>
      </c>
      <c r="I26" s="85">
        <v>1E-3</v>
      </c>
      <c r="J26" s="85">
        <v>46.156399999999998</v>
      </c>
      <c r="K26" s="85">
        <v>0.32990000000000003</v>
      </c>
      <c r="L26" s="85">
        <v>0.19589999999999999</v>
      </c>
      <c r="M26" s="85">
        <v>5.3567999999999998</v>
      </c>
      <c r="N26" s="85">
        <v>0.52929999999999999</v>
      </c>
      <c r="O26" s="101">
        <v>9716.3626999999997</v>
      </c>
      <c r="P26" s="85">
        <v>3.2673000000000001</v>
      </c>
      <c r="Q26" s="85">
        <v>0.25690000000000002</v>
      </c>
      <c r="R26" s="85">
        <v>159.53389999999999</v>
      </c>
      <c r="S26" s="101">
        <v>239.90520000000001</v>
      </c>
      <c r="T26" s="85">
        <v>0.15870000000000001</v>
      </c>
      <c r="U26" s="101">
        <v>1095.5799</v>
      </c>
      <c r="V26" s="85">
        <v>8.6547000000000001</v>
      </c>
      <c r="W26" s="85">
        <v>2.2225000000000001</v>
      </c>
      <c r="X26" s="85">
        <v>1.1577999999999999</v>
      </c>
      <c r="Y26" s="101">
        <v>5954.6093000000001</v>
      </c>
      <c r="Z26" s="85">
        <v>0.2296</v>
      </c>
      <c r="AA26" s="85">
        <v>-0.67300000000000004</v>
      </c>
      <c r="AB26" s="85">
        <v>6.6135000000000002</v>
      </c>
      <c r="AC26" s="85">
        <v>0.11849999999999999</v>
      </c>
      <c r="AD26" s="85">
        <v>28.495000000000001</v>
      </c>
      <c r="AE26" s="85">
        <v>2.0657999999999999</v>
      </c>
      <c r="AF26" s="102">
        <v>144.76689999999999</v>
      </c>
    </row>
    <row r="27" spans="1:32" x14ac:dyDescent="0.4">
      <c r="A27" s="82" t="s">
        <v>168</v>
      </c>
      <c r="B27" s="83" t="s">
        <v>135</v>
      </c>
      <c r="C27" s="84">
        <v>45539.710613425923</v>
      </c>
      <c r="D27" s="85">
        <v>1.2999999999999999E-3</v>
      </c>
      <c r="E27" s="85">
        <v>89.477599999999995</v>
      </c>
      <c r="F27" s="85">
        <v>1.09E-2</v>
      </c>
      <c r="G27" s="85">
        <v>0.19889999999999999</v>
      </c>
      <c r="H27" s="85">
        <v>7.6E-3</v>
      </c>
      <c r="I27" s="85">
        <v>-2.0000000000000001E-4</v>
      </c>
      <c r="J27" s="85">
        <v>2.2185999999999999</v>
      </c>
      <c r="K27" s="85">
        <v>3.5000000000000001E-3</v>
      </c>
      <c r="L27" s="85">
        <v>-1.4800000000000001E-2</v>
      </c>
      <c r="M27" s="85">
        <v>0.33660000000000001</v>
      </c>
      <c r="N27" s="85">
        <v>5.9299999999999999E-2</v>
      </c>
      <c r="O27" s="101">
        <v>1511.3523</v>
      </c>
      <c r="P27" s="85">
        <v>0.15210000000000001</v>
      </c>
      <c r="Q27" s="85">
        <v>0.2142</v>
      </c>
      <c r="R27" s="85">
        <v>8.9055</v>
      </c>
      <c r="S27" s="85">
        <v>9.7614999999999998</v>
      </c>
      <c r="T27" s="85">
        <v>1.32E-2</v>
      </c>
      <c r="U27" s="85">
        <v>38.243699999999997</v>
      </c>
      <c r="V27" s="85">
        <v>12.597099999999999</v>
      </c>
      <c r="W27" s="85">
        <v>3.9464999999999999</v>
      </c>
      <c r="X27" s="85">
        <v>2.8500000000000001E-2</v>
      </c>
      <c r="Y27" s="101">
        <v>637.73479999999995</v>
      </c>
      <c r="Z27" s="85">
        <v>0.1239</v>
      </c>
      <c r="AA27" s="85">
        <v>-4.6199999999999998E-2</v>
      </c>
      <c r="AB27" s="85">
        <v>0.22009999999999999</v>
      </c>
      <c r="AC27" s="85">
        <v>4.7000000000000002E-3</v>
      </c>
      <c r="AD27" s="85">
        <v>0.84230000000000005</v>
      </c>
      <c r="AE27" s="85">
        <v>7.8E-2</v>
      </c>
      <c r="AF27" s="86">
        <v>4.18</v>
      </c>
    </row>
    <row r="28" spans="1:32" x14ac:dyDescent="0.4">
      <c r="A28" s="82" t="s">
        <v>171</v>
      </c>
      <c r="B28" s="83" t="s">
        <v>135</v>
      </c>
      <c r="C28" s="84">
        <v>45539.71234953704</v>
      </c>
      <c r="D28" s="85">
        <v>2.0000000000000001E-4</v>
      </c>
      <c r="E28" s="85">
        <v>98.421400000000006</v>
      </c>
      <c r="F28" s="85">
        <v>1.2200000000000001E-2</v>
      </c>
      <c r="G28" s="85">
        <v>0.42949999999999999</v>
      </c>
      <c r="H28" s="85">
        <v>5.1000000000000004E-3</v>
      </c>
      <c r="I28" s="85">
        <v>-2.0000000000000001E-4</v>
      </c>
      <c r="J28" s="85">
        <v>4.2328000000000001</v>
      </c>
      <c r="K28" s="85">
        <v>9.2999999999999992E-3</v>
      </c>
      <c r="L28" s="85">
        <v>-1.0200000000000001E-2</v>
      </c>
      <c r="M28" s="85">
        <v>0.60770000000000002</v>
      </c>
      <c r="N28" s="85">
        <v>9.3799999999999994E-2</v>
      </c>
      <c r="O28" s="101">
        <v>2236.5916999999999</v>
      </c>
      <c r="P28" s="85">
        <v>0.29659999999999997</v>
      </c>
      <c r="Q28" s="85">
        <v>0.29220000000000002</v>
      </c>
      <c r="R28" s="85">
        <v>16.346</v>
      </c>
      <c r="S28" s="85">
        <v>18.721399999999999</v>
      </c>
      <c r="T28" s="85">
        <v>2.0799999999999999E-2</v>
      </c>
      <c r="U28" s="85">
        <v>75.366299999999995</v>
      </c>
      <c r="V28" s="85">
        <v>14.0532</v>
      </c>
      <c r="W28" s="85">
        <v>3.0423</v>
      </c>
      <c r="X28" s="85">
        <v>5.7099999999999998E-2</v>
      </c>
      <c r="Y28" s="101">
        <v>1184.4431999999999</v>
      </c>
      <c r="Z28" s="85">
        <v>0.1242</v>
      </c>
      <c r="AA28" s="85">
        <v>-7.9600000000000004E-2</v>
      </c>
      <c r="AB28" s="85">
        <v>0.38590000000000002</v>
      </c>
      <c r="AC28" s="85">
        <v>8.5000000000000006E-3</v>
      </c>
      <c r="AD28" s="85">
        <v>1.7323999999999999</v>
      </c>
      <c r="AE28" s="85">
        <v>0.15890000000000001</v>
      </c>
      <c r="AF28" s="86">
        <v>7.8672000000000004</v>
      </c>
    </row>
    <row r="29" spans="1:32" x14ac:dyDescent="0.4">
      <c r="A29" s="82" t="s">
        <v>174</v>
      </c>
      <c r="B29" s="83" t="s">
        <v>135</v>
      </c>
      <c r="C29" s="84">
        <v>45539.714085648149</v>
      </c>
      <c r="D29" s="85">
        <v>4.4000000000000003E-3</v>
      </c>
      <c r="E29" s="85">
        <v>104.3639</v>
      </c>
      <c r="F29" s="85">
        <v>0.02</v>
      </c>
      <c r="G29" s="85">
        <v>2.1818</v>
      </c>
      <c r="H29" s="85">
        <v>1.83E-2</v>
      </c>
      <c r="I29" s="85">
        <v>1E-4</v>
      </c>
      <c r="J29" s="85">
        <v>19.0976</v>
      </c>
      <c r="K29" s="85">
        <v>7.7100000000000002E-2</v>
      </c>
      <c r="L29" s="85">
        <v>-4.2700000000000002E-2</v>
      </c>
      <c r="M29" s="85">
        <v>2.3189000000000002</v>
      </c>
      <c r="N29" s="85">
        <v>0.2311</v>
      </c>
      <c r="O29" s="101">
        <v>5731.9983000000002</v>
      </c>
      <c r="P29" s="85">
        <v>1.37</v>
      </c>
      <c r="Q29" s="85">
        <v>0.90169999999999995</v>
      </c>
      <c r="R29" s="85">
        <v>67.470799999999997</v>
      </c>
      <c r="S29" s="101">
        <v>91.921800000000005</v>
      </c>
      <c r="T29" s="85">
        <v>9.1300000000000006E-2</v>
      </c>
      <c r="U29" s="101">
        <v>313.87970000000001</v>
      </c>
      <c r="V29" s="85">
        <v>23.5672</v>
      </c>
      <c r="W29" s="85">
        <v>4.3407999999999998</v>
      </c>
      <c r="X29" s="85">
        <v>0.37730000000000002</v>
      </c>
      <c r="Y29" s="101">
        <v>4037.2561999999998</v>
      </c>
      <c r="Z29" s="85">
        <v>0.18090000000000001</v>
      </c>
      <c r="AA29" s="85">
        <v>-0.28489999999999999</v>
      </c>
      <c r="AB29" s="85">
        <v>4.4985999999999997</v>
      </c>
      <c r="AC29" s="85">
        <v>3.9899999999999998E-2</v>
      </c>
      <c r="AD29" s="85">
        <v>11.999499999999999</v>
      </c>
      <c r="AE29" s="85">
        <v>0.70230000000000004</v>
      </c>
      <c r="AF29" s="86">
        <v>39.437399999999997</v>
      </c>
    </row>
    <row r="30" spans="1:32" x14ac:dyDescent="0.4">
      <c r="A30" s="82" t="s">
        <v>179</v>
      </c>
      <c r="B30" s="83" t="s">
        <v>135</v>
      </c>
      <c r="C30" s="84">
        <v>45539.715821759259</v>
      </c>
      <c r="D30" s="85">
        <v>1.2999999999999999E-2</v>
      </c>
      <c r="E30" s="85">
        <v>13.7293</v>
      </c>
      <c r="F30" s="85">
        <v>2.8799999999999999E-2</v>
      </c>
      <c r="G30" s="85">
        <v>4.1010999999999997</v>
      </c>
      <c r="H30" s="85">
        <v>3.3599999999999998E-2</v>
      </c>
      <c r="I30" s="85">
        <v>5.9999999999999995E-4</v>
      </c>
      <c r="J30" s="85">
        <v>36.099699999999999</v>
      </c>
      <c r="K30" s="85">
        <v>0.20430000000000001</v>
      </c>
      <c r="L30" s="85">
        <v>8.0000000000000002E-3</v>
      </c>
      <c r="M30" s="85">
        <v>4.1654</v>
      </c>
      <c r="N30" s="85">
        <v>0.38069999999999998</v>
      </c>
      <c r="O30" s="101">
        <v>7974.1706999999997</v>
      </c>
      <c r="P30" s="85">
        <v>3.3313000000000001</v>
      </c>
      <c r="Q30" s="85">
        <v>3.2899999999999999E-2</v>
      </c>
      <c r="R30" s="85">
        <v>115.9297</v>
      </c>
      <c r="S30" s="101">
        <v>164.4905</v>
      </c>
      <c r="T30" s="85">
        <v>0.1416</v>
      </c>
      <c r="U30" s="101">
        <v>675.57270000000005</v>
      </c>
      <c r="V30" s="85">
        <v>21.475899999999999</v>
      </c>
      <c r="W30" s="85">
        <v>3.8218000000000001</v>
      </c>
      <c r="X30" s="85">
        <v>0.81979999999999997</v>
      </c>
      <c r="Y30" s="101">
        <v>5374.4264999999996</v>
      </c>
      <c r="Z30" s="85">
        <v>0.2014</v>
      </c>
      <c r="AA30" s="85">
        <v>-0.55300000000000005</v>
      </c>
      <c r="AB30" s="85">
        <v>6.7611999999999997</v>
      </c>
      <c r="AC30" s="85">
        <v>8.1299999999999997E-2</v>
      </c>
      <c r="AD30" s="85">
        <v>21.772400000000001</v>
      </c>
      <c r="AE30" s="85">
        <v>1.4282999999999999</v>
      </c>
      <c r="AF30" s="86">
        <v>77.416600000000003</v>
      </c>
    </row>
    <row r="31" spans="1:32" x14ac:dyDescent="0.4">
      <c r="A31" s="82" t="s">
        <v>184</v>
      </c>
      <c r="B31" s="83" t="s">
        <v>135</v>
      </c>
      <c r="C31" s="84">
        <v>45539.717581018522</v>
      </c>
      <c r="D31" s="85">
        <v>2.1999999999999999E-2</v>
      </c>
      <c r="E31" s="85">
        <v>33.162300000000002</v>
      </c>
      <c r="F31" s="85">
        <v>3.3500000000000002E-2</v>
      </c>
      <c r="G31" s="85">
        <v>5.8773</v>
      </c>
      <c r="H31" s="85">
        <v>3.6400000000000002E-2</v>
      </c>
      <c r="I31" s="85">
        <v>6.9999999999999999E-4</v>
      </c>
      <c r="J31" s="85">
        <v>49.0869</v>
      </c>
      <c r="K31" s="85">
        <v>0.3427</v>
      </c>
      <c r="L31" s="85">
        <v>0.1817</v>
      </c>
      <c r="M31" s="85">
        <v>5.7488999999999999</v>
      </c>
      <c r="N31" s="85">
        <v>0.58809999999999996</v>
      </c>
      <c r="O31" s="101">
        <v>9725.7417999999998</v>
      </c>
      <c r="P31" s="85">
        <v>4.3803999999999998</v>
      </c>
      <c r="Q31" s="85">
        <v>0.83640000000000003</v>
      </c>
      <c r="R31" s="85">
        <v>158.35640000000001</v>
      </c>
      <c r="S31" s="101">
        <v>239.68340000000001</v>
      </c>
      <c r="T31" s="85">
        <v>0.18640000000000001</v>
      </c>
      <c r="U31" s="101">
        <v>1030.4356</v>
      </c>
      <c r="V31" s="85">
        <v>23.069800000000001</v>
      </c>
      <c r="W31" s="85">
        <v>4.6761999999999997</v>
      </c>
      <c r="X31" s="85">
        <v>1.2049000000000001</v>
      </c>
      <c r="Y31" s="101">
        <v>5914.0423000000001</v>
      </c>
      <c r="Z31" s="85">
        <v>0.26319999999999999</v>
      </c>
      <c r="AA31" s="85">
        <v>-0.496</v>
      </c>
      <c r="AB31" s="85">
        <v>8.8256999999999994</v>
      </c>
      <c r="AC31" s="85">
        <v>0.11609999999999999</v>
      </c>
      <c r="AD31" s="85">
        <v>31.127199999999998</v>
      </c>
      <c r="AE31" s="85">
        <v>2.0375999999999999</v>
      </c>
      <c r="AF31" s="102">
        <v>115.22669999999999</v>
      </c>
    </row>
    <row r="32" spans="1:32" x14ac:dyDescent="0.4">
      <c r="A32" s="82" t="s">
        <v>190</v>
      </c>
      <c r="B32" s="83" t="s">
        <v>135</v>
      </c>
      <c r="C32" s="84">
        <v>45539.726261574076</v>
      </c>
      <c r="D32" s="85">
        <v>0</v>
      </c>
      <c r="E32" s="85">
        <v>8.8000000000000005E-3</v>
      </c>
      <c r="F32" s="85">
        <v>6.6E-3</v>
      </c>
      <c r="G32" s="85">
        <v>-3.1300000000000001E-2</v>
      </c>
      <c r="H32" s="85">
        <v>0</v>
      </c>
      <c r="I32" s="85">
        <v>-1E-4</v>
      </c>
      <c r="J32" s="85">
        <v>-2.2000000000000001E-3</v>
      </c>
      <c r="K32" s="85">
        <v>1E-4</v>
      </c>
      <c r="L32" s="85">
        <v>-2.0000000000000001E-4</v>
      </c>
      <c r="M32" s="85">
        <v>0</v>
      </c>
      <c r="N32" s="85">
        <v>-8.9999999999999998E-4</v>
      </c>
      <c r="O32" s="85">
        <v>9.4100000000000003E-2</v>
      </c>
      <c r="P32" s="85">
        <v>1.3599999999999999E-2</v>
      </c>
      <c r="Q32" s="85">
        <v>-2.5000000000000001E-3</v>
      </c>
      <c r="R32" s="85">
        <v>1.66E-2</v>
      </c>
      <c r="S32" s="85">
        <v>5.9999999999999995E-4</v>
      </c>
      <c r="T32" s="85">
        <v>1.6299999999999999E-2</v>
      </c>
      <c r="U32" s="85">
        <v>1.6899999999999998E-2</v>
      </c>
      <c r="V32" s="85">
        <v>1E-4</v>
      </c>
      <c r="W32" s="85">
        <v>2.7000000000000001E-3</v>
      </c>
      <c r="X32" s="85">
        <v>-1.14E-2</v>
      </c>
      <c r="Y32" s="85">
        <v>0.22739999999999999</v>
      </c>
      <c r="Z32" s="85">
        <v>0.128</v>
      </c>
      <c r="AA32" s="85">
        <v>1.29E-2</v>
      </c>
      <c r="AB32" s="85">
        <v>3.2800000000000003E-2</v>
      </c>
      <c r="AC32" s="85">
        <v>0</v>
      </c>
      <c r="AD32" s="85">
        <v>1.6000000000000001E-3</v>
      </c>
      <c r="AE32" s="85">
        <v>-4.0000000000000002E-4</v>
      </c>
      <c r="AF32" s="86">
        <v>-1E-4</v>
      </c>
    </row>
    <row r="33" spans="1:32" x14ac:dyDescent="0.4">
      <c r="A33" s="82" t="s">
        <v>191</v>
      </c>
      <c r="B33" s="83" t="s">
        <v>135</v>
      </c>
      <c r="C33" s="84">
        <v>45539.727986111109</v>
      </c>
      <c r="D33" s="85">
        <v>9.8799999999999999E-2</v>
      </c>
      <c r="E33" s="85">
        <v>5.1192000000000002</v>
      </c>
      <c r="F33" s="85">
        <v>2.4739</v>
      </c>
      <c r="G33" s="85">
        <v>0.46400000000000002</v>
      </c>
      <c r="H33" s="85">
        <v>2.5785999999999998</v>
      </c>
      <c r="I33" s="85">
        <v>0.49509999999999998</v>
      </c>
      <c r="J33" s="85">
        <v>4.9874000000000001</v>
      </c>
      <c r="K33" s="85">
        <v>0.998</v>
      </c>
      <c r="L33" s="85">
        <v>5.1497000000000002</v>
      </c>
      <c r="M33" s="85">
        <v>2.5464000000000002</v>
      </c>
      <c r="N33" s="85">
        <v>2.5326</v>
      </c>
      <c r="O33" s="85">
        <v>11.1365</v>
      </c>
      <c r="P33" s="85">
        <v>5.0766999999999998</v>
      </c>
      <c r="Q33" s="85">
        <v>-4.1999999999999997E-3</v>
      </c>
      <c r="R33" s="85">
        <v>4.9935</v>
      </c>
      <c r="S33" s="85">
        <v>1.0644</v>
      </c>
      <c r="T33" s="85">
        <v>1.0518000000000001</v>
      </c>
      <c r="U33" s="85">
        <v>5.2732999999999999</v>
      </c>
      <c r="V33" s="85">
        <v>2.5402</v>
      </c>
      <c r="W33" s="85">
        <v>0.9919</v>
      </c>
      <c r="X33" s="85">
        <v>2.5501</v>
      </c>
      <c r="Y33" s="85">
        <v>5.3878000000000004</v>
      </c>
      <c r="Z33" s="85">
        <v>2.4878</v>
      </c>
      <c r="AA33" s="85">
        <v>2.3433000000000002</v>
      </c>
      <c r="AB33" s="85">
        <v>1.0337000000000001</v>
      </c>
      <c r="AC33" s="85">
        <v>1.0415000000000001</v>
      </c>
      <c r="AD33" s="85">
        <v>1.0258</v>
      </c>
      <c r="AE33" s="85">
        <v>2.5708000000000002</v>
      </c>
      <c r="AF33" s="86">
        <v>1.0069999999999999</v>
      </c>
    </row>
    <row r="34" spans="1:32" x14ac:dyDescent="0.4">
      <c r="A34" s="82" t="s">
        <v>192</v>
      </c>
      <c r="B34" s="83" t="s">
        <v>135</v>
      </c>
      <c r="C34" s="84">
        <v>45539.729722222219</v>
      </c>
      <c r="D34" s="85">
        <v>9.8900000000000002E-2</v>
      </c>
      <c r="E34" s="85">
        <v>5.0968999999999998</v>
      </c>
      <c r="F34" s="85">
        <v>2.4904000000000002</v>
      </c>
      <c r="G34" s="85">
        <v>0.46329999999999999</v>
      </c>
      <c r="H34" s="85">
        <v>2.5769000000000002</v>
      </c>
      <c r="I34" s="85">
        <v>0.49320000000000003</v>
      </c>
      <c r="J34" s="85">
        <v>4.9939999999999998</v>
      </c>
      <c r="K34" s="85">
        <v>0.99590000000000001</v>
      </c>
      <c r="L34" s="85">
        <v>5.1417999999999999</v>
      </c>
      <c r="M34" s="85">
        <v>2.5474999999999999</v>
      </c>
      <c r="N34" s="85">
        <v>2.5287999999999999</v>
      </c>
      <c r="O34" s="85">
        <v>11.1265</v>
      </c>
      <c r="P34" s="85">
        <v>5.0839999999999996</v>
      </c>
      <c r="Q34" s="85">
        <v>-1.1000000000000001E-3</v>
      </c>
      <c r="R34" s="85">
        <v>4.9912000000000001</v>
      </c>
      <c r="S34" s="85">
        <v>1.0629</v>
      </c>
      <c r="T34" s="85">
        <v>1.0588</v>
      </c>
      <c r="U34" s="85">
        <v>5.2653999999999996</v>
      </c>
      <c r="V34" s="85">
        <v>2.5442999999999998</v>
      </c>
      <c r="W34" s="85">
        <v>1.0019</v>
      </c>
      <c r="X34" s="85">
        <v>2.5493999999999999</v>
      </c>
      <c r="Y34" s="85">
        <v>5.3695000000000004</v>
      </c>
      <c r="Z34" s="85">
        <v>2.5188999999999999</v>
      </c>
      <c r="AA34" s="85">
        <v>2.3645</v>
      </c>
      <c r="AB34" s="85">
        <v>1.0365</v>
      </c>
      <c r="AC34" s="85">
        <v>1.04</v>
      </c>
      <c r="AD34" s="85">
        <v>1.0264</v>
      </c>
      <c r="AE34" s="85">
        <v>2.5678000000000001</v>
      </c>
      <c r="AF34" s="86">
        <v>1.0062</v>
      </c>
    </row>
    <row r="35" spans="1:32" x14ac:dyDescent="0.4">
      <c r="A35" s="82" t="s">
        <v>193</v>
      </c>
      <c r="B35" s="83" t="s">
        <v>135</v>
      </c>
      <c r="C35" s="84">
        <v>45539.731458333335</v>
      </c>
      <c r="D35" s="85">
        <v>1.95E-2</v>
      </c>
      <c r="E35" s="85">
        <v>0.99470000000000003</v>
      </c>
      <c r="F35" s="85">
        <v>0.50570000000000004</v>
      </c>
      <c r="G35" s="85">
        <v>6.7799999999999999E-2</v>
      </c>
      <c r="H35" s="85">
        <v>0.52290000000000003</v>
      </c>
      <c r="I35" s="85">
        <v>9.6699999999999994E-2</v>
      </c>
      <c r="J35" s="85">
        <v>1.1191</v>
      </c>
      <c r="K35" s="85">
        <v>0.19989999999999999</v>
      </c>
      <c r="L35" s="85">
        <v>1.0282</v>
      </c>
      <c r="M35" s="85">
        <v>0.50829999999999997</v>
      </c>
      <c r="N35" s="85">
        <v>0.49669999999999997</v>
      </c>
      <c r="O35" s="85">
        <v>1.0097</v>
      </c>
      <c r="P35" s="85">
        <v>1.056</v>
      </c>
      <c r="Q35" s="85">
        <v>-3.0999999999999999E-3</v>
      </c>
      <c r="R35" s="85">
        <v>0.9819</v>
      </c>
      <c r="S35" s="85">
        <v>0.19689999999999999</v>
      </c>
      <c r="T35" s="85">
        <v>0.21329999999999999</v>
      </c>
      <c r="U35" s="85">
        <v>1.0831999999999999</v>
      </c>
      <c r="V35" s="85">
        <v>0.50019999999999998</v>
      </c>
      <c r="W35" s="85">
        <v>0.20030000000000001</v>
      </c>
      <c r="X35" s="85">
        <v>0.49680000000000002</v>
      </c>
      <c r="Y35" s="85">
        <v>0.62419999999999998</v>
      </c>
      <c r="Z35" s="85">
        <v>0.54110000000000003</v>
      </c>
      <c r="AA35" s="85">
        <v>0.50209999999999999</v>
      </c>
      <c r="AB35" s="85">
        <v>0.2258</v>
      </c>
      <c r="AC35" s="85">
        <v>0.20930000000000001</v>
      </c>
      <c r="AD35" s="85">
        <v>0.20180000000000001</v>
      </c>
      <c r="AE35" s="85">
        <v>0.51029999999999998</v>
      </c>
      <c r="AF35" s="86">
        <v>0.19700000000000001</v>
      </c>
    </row>
    <row r="36" spans="1:32" x14ac:dyDescent="0.4">
      <c r="A36" s="82" t="s">
        <v>194</v>
      </c>
      <c r="B36" s="83" t="s">
        <v>135</v>
      </c>
      <c r="C36" s="84">
        <v>45539.733194444445</v>
      </c>
      <c r="D36" s="85">
        <v>-8.0000000000000004E-4</v>
      </c>
      <c r="E36" s="85">
        <v>20.077300000000001</v>
      </c>
      <c r="F36" s="85">
        <v>9.5999999999999992E-3</v>
      </c>
      <c r="G36" s="85">
        <v>5.7500000000000002E-2</v>
      </c>
      <c r="H36" s="85">
        <v>1E-3</v>
      </c>
      <c r="I36" s="85">
        <v>-2.0000000000000001E-4</v>
      </c>
      <c r="J36" s="85">
        <v>0.94030000000000002</v>
      </c>
      <c r="K36" s="85">
        <v>0</v>
      </c>
      <c r="L36" s="85">
        <v>-2.8E-3</v>
      </c>
      <c r="M36" s="85">
        <v>0.1239</v>
      </c>
      <c r="N36" s="85">
        <v>1.47E-2</v>
      </c>
      <c r="O36" s="85">
        <v>502.21780000000001</v>
      </c>
      <c r="P36" s="85">
        <v>5.3900000000000003E-2</v>
      </c>
      <c r="Q36" s="85">
        <v>5.8700000000000002E-2</v>
      </c>
      <c r="R36" s="85">
        <v>3.5493999999999999</v>
      </c>
      <c r="S36" s="85">
        <v>3.7970999999999999</v>
      </c>
      <c r="T36" s="85">
        <v>1.6199999999999999E-2</v>
      </c>
      <c r="U36" s="85">
        <v>15.559699999999999</v>
      </c>
      <c r="V36" s="85">
        <v>2.9142999999999999</v>
      </c>
      <c r="W36" s="85">
        <v>0.64229999999999998</v>
      </c>
      <c r="X36" s="85">
        <v>-2.7000000000000001E-3</v>
      </c>
      <c r="Y36" s="101">
        <v>255.0147</v>
      </c>
      <c r="Z36" s="85">
        <v>0.1113</v>
      </c>
      <c r="AA36" s="85">
        <v>-1.61E-2</v>
      </c>
      <c r="AB36" s="85">
        <v>0.1678</v>
      </c>
      <c r="AC36" s="85">
        <v>1.6999999999999999E-3</v>
      </c>
      <c r="AD36" s="85">
        <v>0.41249999999999998</v>
      </c>
      <c r="AE36" s="85">
        <v>2.58E-2</v>
      </c>
      <c r="AF36" s="86">
        <v>1.6918</v>
      </c>
    </row>
    <row r="37" spans="1:32" x14ac:dyDescent="0.4">
      <c r="A37" s="82" t="s">
        <v>196</v>
      </c>
      <c r="B37" s="83" t="s">
        <v>135</v>
      </c>
      <c r="C37" s="84">
        <v>45539.734918981485</v>
      </c>
      <c r="D37" s="85">
        <v>1.8800000000000001E-2</v>
      </c>
      <c r="E37" s="85">
        <v>17.992599999999999</v>
      </c>
      <c r="F37" s="85">
        <v>0.48970000000000002</v>
      </c>
      <c r="G37" s="85">
        <v>0.14729999999999999</v>
      </c>
      <c r="H37" s="85">
        <v>0.51149999999999995</v>
      </c>
      <c r="I37" s="85">
        <v>0.1013</v>
      </c>
      <c r="J37" s="85">
        <v>1.8777999999999999</v>
      </c>
      <c r="K37" s="85">
        <v>0.20150000000000001</v>
      </c>
      <c r="L37" s="85">
        <v>0.88549999999999995</v>
      </c>
      <c r="M37" s="85">
        <v>0.61760000000000004</v>
      </c>
      <c r="N37" s="85">
        <v>0.53610000000000002</v>
      </c>
      <c r="O37" s="85">
        <v>442.68130000000002</v>
      </c>
      <c r="P37" s="85">
        <v>1.0638000000000001</v>
      </c>
      <c r="Q37" s="85">
        <v>5.1900000000000002E-2</v>
      </c>
      <c r="R37" s="85">
        <v>4.1445999999999996</v>
      </c>
      <c r="S37" s="85">
        <v>3.5851000000000002</v>
      </c>
      <c r="T37" s="85">
        <v>0.20549999999999999</v>
      </c>
      <c r="U37" s="85">
        <v>14.858499999999999</v>
      </c>
      <c r="V37" s="85">
        <v>3.0687000000000002</v>
      </c>
      <c r="W37" s="85">
        <v>0.76829999999999998</v>
      </c>
      <c r="X37" s="85">
        <v>0.50900000000000001</v>
      </c>
      <c r="Y37" s="101">
        <v>226.76</v>
      </c>
      <c r="Z37" s="85">
        <v>0.51849999999999996</v>
      </c>
      <c r="AA37" s="85">
        <v>0.41599999999999998</v>
      </c>
      <c r="AB37" s="85">
        <v>0.37440000000000001</v>
      </c>
      <c r="AC37" s="85">
        <v>0.2074</v>
      </c>
      <c r="AD37" s="85">
        <v>0.57169999999999999</v>
      </c>
      <c r="AE37" s="85">
        <v>0.54369999999999996</v>
      </c>
      <c r="AF37" s="86">
        <v>1.6565000000000001</v>
      </c>
    </row>
    <row r="38" spans="1:32" x14ac:dyDescent="0.4">
      <c r="A38" s="82" t="s">
        <v>272</v>
      </c>
      <c r="B38" s="83" t="s">
        <v>135</v>
      </c>
      <c r="C38" s="84">
        <v>45539.736655092594</v>
      </c>
      <c r="D38" s="85">
        <v>8.9999999999999998E-4</v>
      </c>
      <c r="E38" s="85">
        <v>98.746099999999998</v>
      </c>
      <c r="F38" s="85">
        <v>1.9900000000000001E-2</v>
      </c>
      <c r="G38" s="85">
        <v>0.42849999999999999</v>
      </c>
      <c r="H38" s="85">
        <v>5.1000000000000004E-3</v>
      </c>
      <c r="I38" s="85">
        <v>-2.0000000000000001E-4</v>
      </c>
      <c r="J38" s="85">
        <v>4.2545999999999999</v>
      </c>
      <c r="K38" s="85">
        <v>7.1999999999999998E-3</v>
      </c>
      <c r="L38" s="85">
        <v>-1.0800000000000001E-2</v>
      </c>
      <c r="M38" s="85">
        <v>0.61129999999999995</v>
      </c>
      <c r="N38" s="85">
        <v>9.3799999999999994E-2</v>
      </c>
      <c r="O38" s="101">
        <v>2237.1453000000001</v>
      </c>
      <c r="P38" s="85">
        <v>0.29310000000000003</v>
      </c>
      <c r="Q38" s="85">
        <v>0.29310000000000003</v>
      </c>
      <c r="R38" s="85">
        <v>16.409400000000002</v>
      </c>
      <c r="S38" s="85">
        <v>18.773299999999999</v>
      </c>
      <c r="T38" s="85">
        <v>2.4299999999999999E-2</v>
      </c>
      <c r="U38" s="85">
        <v>74.805000000000007</v>
      </c>
      <c r="V38" s="85">
        <v>14.151300000000001</v>
      </c>
      <c r="W38" s="85">
        <v>3.0396000000000001</v>
      </c>
      <c r="X38" s="85">
        <v>6.4000000000000001E-2</v>
      </c>
      <c r="Y38" s="101">
        <v>1192.7493999999999</v>
      </c>
      <c r="Z38" s="85">
        <v>0.1361</v>
      </c>
      <c r="AA38" s="85">
        <v>-8.0500000000000002E-2</v>
      </c>
      <c r="AB38" s="85">
        <v>0.37090000000000001</v>
      </c>
      <c r="AC38" s="85">
        <v>8.6E-3</v>
      </c>
      <c r="AD38" s="85">
        <v>1.7177</v>
      </c>
      <c r="AE38" s="85">
        <v>0.15640000000000001</v>
      </c>
      <c r="AF38" s="86">
        <v>7.8757000000000001</v>
      </c>
    </row>
    <row r="39" spans="1:32" x14ac:dyDescent="0.4">
      <c r="A39" s="82" t="s">
        <v>201</v>
      </c>
      <c r="B39" s="83" t="s">
        <v>135</v>
      </c>
      <c r="C39" s="84">
        <v>45539.738391203704</v>
      </c>
      <c r="D39" s="85">
        <v>-2.0000000000000001E-4</v>
      </c>
      <c r="E39" s="85">
        <v>98.935000000000002</v>
      </c>
      <c r="F39" s="85">
        <v>1.7399999999999999E-2</v>
      </c>
      <c r="G39" s="85">
        <v>0.41930000000000001</v>
      </c>
      <c r="H39" s="85">
        <v>5.1000000000000004E-3</v>
      </c>
      <c r="I39" s="85">
        <v>-1E-4</v>
      </c>
      <c r="J39" s="85">
        <v>4.2264999999999997</v>
      </c>
      <c r="K39" s="85">
        <v>6.7000000000000002E-3</v>
      </c>
      <c r="L39" s="85">
        <v>-1.52E-2</v>
      </c>
      <c r="M39" s="85">
        <v>0.60409999999999997</v>
      </c>
      <c r="N39" s="85">
        <v>9.0999999999999998E-2</v>
      </c>
      <c r="O39" s="101">
        <v>2246.3229999999999</v>
      </c>
      <c r="P39" s="85">
        <v>0.28360000000000002</v>
      </c>
      <c r="Q39" s="85">
        <v>0.29210000000000003</v>
      </c>
      <c r="R39" s="85">
        <v>16.292100000000001</v>
      </c>
      <c r="S39" s="85">
        <v>18.7197</v>
      </c>
      <c r="T39" s="85">
        <v>1.8700000000000001E-2</v>
      </c>
      <c r="U39" s="85">
        <v>74.771699999999996</v>
      </c>
      <c r="V39" s="85">
        <v>14.074199999999999</v>
      </c>
      <c r="W39" s="85">
        <v>2.9167999999999998</v>
      </c>
      <c r="X39" s="85">
        <v>5.7599999999999998E-2</v>
      </c>
      <c r="Y39" s="101">
        <v>1188.2367999999999</v>
      </c>
      <c r="Z39" s="85">
        <v>0.13270000000000001</v>
      </c>
      <c r="AA39" s="85">
        <v>-8.14E-2</v>
      </c>
      <c r="AB39" s="85">
        <v>0.34139999999999998</v>
      </c>
      <c r="AC39" s="85">
        <v>8.5000000000000006E-3</v>
      </c>
      <c r="AD39" s="85">
        <v>1.6615</v>
      </c>
      <c r="AE39" s="85">
        <v>0.15620000000000001</v>
      </c>
      <c r="AF39" s="86">
        <v>7.7313999999999998</v>
      </c>
    </row>
    <row r="40" spans="1:32" x14ac:dyDescent="0.4">
      <c r="A40" s="82" t="s">
        <v>204</v>
      </c>
      <c r="B40" s="83" t="s">
        <v>135</v>
      </c>
      <c r="C40" s="84">
        <v>45539.740127314813</v>
      </c>
      <c r="D40" s="85">
        <v>0.1026</v>
      </c>
      <c r="E40" s="85">
        <v>89.679599999999994</v>
      </c>
      <c r="F40" s="85">
        <v>2.3113999999999999</v>
      </c>
      <c r="G40" s="85">
        <v>0.86799999999999999</v>
      </c>
      <c r="H40" s="85">
        <v>2.6356999999999999</v>
      </c>
      <c r="I40" s="85">
        <v>0.49390000000000001</v>
      </c>
      <c r="J40" s="85">
        <v>8.5937000000000001</v>
      </c>
      <c r="K40" s="85">
        <v>0.97330000000000005</v>
      </c>
      <c r="L40" s="85">
        <v>4.3474000000000004</v>
      </c>
      <c r="M40" s="85">
        <v>3.0545</v>
      </c>
      <c r="N40" s="85">
        <v>2.8241000000000001</v>
      </c>
      <c r="O40" s="101">
        <v>1986.9768999999999</v>
      </c>
      <c r="P40" s="85">
        <v>5.6395999999999997</v>
      </c>
      <c r="Q40" s="85">
        <v>0.27450000000000002</v>
      </c>
      <c r="R40" s="85">
        <v>19.4602</v>
      </c>
      <c r="S40" s="85">
        <v>17.0062</v>
      </c>
      <c r="T40" s="85">
        <v>0.98819999999999997</v>
      </c>
      <c r="U40" s="85">
        <v>75.8416</v>
      </c>
      <c r="V40" s="85">
        <v>14.859</v>
      </c>
      <c r="W40" s="85">
        <v>3.6459000000000001</v>
      </c>
      <c r="X40" s="85">
        <v>2.5325000000000002</v>
      </c>
      <c r="Y40" s="101">
        <v>1067.7756999999999</v>
      </c>
      <c r="Z40" s="85">
        <v>2.0531000000000001</v>
      </c>
      <c r="AA40" s="85">
        <v>1.8424</v>
      </c>
      <c r="AB40" s="85">
        <v>1.4054</v>
      </c>
      <c r="AC40" s="85">
        <v>1.0745</v>
      </c>
      <c r="AD40" s="85">
        <v>2.4916999999999998</v>
      </c>
      <c r="AE40" s="85">
        <v>2.7374000000000001</v>
      </c>
      <c r="AF40" s="86">
        <v>7.6548999999999996</v>
      </c>
    </row>
    <row r="41" spans="1:32" ht="15" thickBot="1" x14ac:dyDescent="0.45">
      <c r="A41" s="82" t="s">
        <v>207</v>
      </c>
      <c r="B41" s="83" t="s">
        <v>135</v>
      </c>
      <c r="C41" s="84">
        <v>45539.741863425923</v>
      </c>
      <c r="D41" s="85">
        <v>0.1022</v>
      </c>
      <c r="E41" s="85">
        <v>88.864699999999999</v>
      </c>
      <c r="F41" s="85">
        <v>2.3193999999999999</v>
      </c>
      <c r="G41" s="85">
        <v>0.87239999999999995</v>
      </c>
      <c r="H41" s="85">
        <v>2.5825</v>
      </c>
      <c r="I41" s="85">
        <v>0.51180000000000003</v>
      </c>
      <c r="J41" s="85">
        <v>8.5546000000000006</v>
      </c>
      <c r="K41" s="85">
        <v>0.96379999999999999</v>
      </c>
      <c r="L41" s="85">
        <v>4.3597999999999999</v>
      </c>
      <c r="M41" s="85">
        <v>3.0440999999999998</v>
      </c>
      <c r="N41" s="85">
        <v>2.8191000000000002</v>
      </c>
      <c r="O41" s="101">
        <v>2019.28</v>
      </c>
      <c r="P41" s="85">
        <v>5.3497000000000003</v>
      </c>
      <c r="Q41" s="85">
        <v>0.2616</v>
      </c>
      <c r="R41" s="85">
        <v>19.434200000000001</v>
      </c>
      <c r="S41" s="85">
        <v>17.683399999999999</v>
      </c>
      <c r="T41" s="85">
        <v>0.98980000000000001</v>
      </c>
      <c r="U41" s="85">
        <v>72.270099999999999</v>
      </c>
      <c r="V41" s="85">
        <v>14.7926</v>
      </c>
      <c r="W41" s="85">
        <v>3.6242999999999999</v>
      </c>
      <c r="X41" s="85">
        <v>2.5257000000000001</v>
      </c>
      <c r="Y41" s="101">
        <v>1065.0642</v>
      </c>
      <c r="Z41" s="85">
        <v>2.0861999999999998</v>
      </c>
      <c r="AA41" s="85">
        <v>1.8514999999999999</v>
      </c>
      <c r="AB41" s="85">
        <v>1.4179999999999999</v>
      </c>
      <c r="AC41" s="85">
        <v>1.0589999999999999</v>
      </c>
      <c r="AD41" s="85">
        <v>2.4899</v>
      </c>
      <c r="AE41" s="85">
        <v>2.7290999999999999</v>
      </c>
      <c r="AF41" s="86">
        <v>7.625</v>
      </c>
    </row>
    <row r="42" spans="1:32" ht="15" thickBot="1" x14ac:dyDescent="0.45">
      <c r="A42" s="62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4"/>
    </row>
    <row r="43" spans="1:32" s="26" customFormat="1" ht="15" thickBot="1" x14ac:dyDescent="0.45">
      <c r="A43" s="108" t="s">
        <v>1</v>
      </c>
      <c r="B43" s="109" t="s">
        <v>2</v>
      </c>
      <c r="C43" s="110" t="s">
        <v>3</v>
      </c>
      <c r="D43" s="110" t="s">
        <v>233</v>
      </c>
      <c r="E43" s="110" t="s">
        <v>234</v>
      </c>
      <c r="F43" s="110" t="s">
        <v>235</v>
      </c>
      <c r="G43" s="110" t="s">
        <v>236</v>
      </c>
      <c r="H43" s="110" t="s">
        <v>237</v>
      </c>
      <c r="I43" s="110" t="s">
        <v>238</v>
      </c>
      <c r="J43" s="110" t="s">
        <v>239</v>
      </c>
      <c r="K43" s="110" t="s">
        <v>240</v>
      </c>
      <c r="L43" s="110" t="s">
        <v>241</v>
      </c>
      <c r="M43" s="110" t="s">
        <v>242</v>
      </c>
      <c r="N43" s="110" t="s">
        <v>243</v>
      </c>
      <c r="O43" s="110" t="s">
        <v>244</v>
      </c>
      <c r="P43" s="110" t="s">
        <v>245</v>
      </c>
      <c r="Q43" s="110" t="s">
        <v>246</v>
      </c>
      <c r="R43" s="110" t="s">
        <v>247</v>
      </c>
      <c r="S43" s="110" t="s">
        <v>248</v>
      </c>
      <c r="T43" s="110" t="s">
        <v>249</v>
      </c>
      <c r="U43" s="110" t="s">
        <v>250</v>
      </c>
      <c r="V43" s="110" t="s">
        <v>251</v>
      </c>
      <c r="W43" s="110" t="s">
        <v>252</v>
      </c>
      <c r="X43" s="110" t="s">
        <v>253</v>
      </c>
      <c r="Y43" s="110" t="s">
        <v>254</v>
      </c>
      <c r="Z43" s="110" t="s">
        <v>255</v>
      </c>
      <c r="AA43" s="110" t="s">
        <v>256</v>
      </c>
      <c r="AB43" s="110" t="s">
        <v>257</v>
      </c>
      <c r="AC43" s="110" t="s">
        <v>258</v>
      </c>
      <c r="AD43" s="110" t="s">
        <v>259</v>
      </c>
      <c r="AE43" s="110" t="s">
        <v>260</v>
      </c>
      <c r="AF43" s="111" t="s">
        <v>261</v>
      </c>
    </row>
    <row r="44" spans="1:32" x14ac:dyDescent="0.4">
      <c r="A44" s="112" t="s">
        <v>273</v>
      </c>
      <c r="B44" s="113"/>
      <c r="C44" s="114"/>
      <c r="D44" s="115">
        <v>0.5</v>
      </c>
      <c r="E44" s="115">
        <v>0.5</v>
      </c>
      <c r="F44" s="115">
        <v>0.5</v>
      </c>
      <c r="G44" s="115">
        <v>0.5</v>
      </c>
      <c r="H44" s="115">
        <v>0.5</v>
      </c>
      <c r="I44" s="115">
        <v>0.5</v>
      </c>
      <c r="J44" s="115">
        <v>0.5</v>
      </c>
      <c r="K44" s="115">
        <v>0.5</v>
      </c>
      <c r="L44" s="115">
        <v>0.5</v>
      </c>
      <c r="M44" s="115">
        <v>0.5</v>
      </c>
      <c r="N44" s="115">
        <v>0.5</v>
      </c>
      <c r="O44" s="115">
        <v>0.5</v>
      </c>
      <c r="P44" s="115">
        <v>0.5</v>
      </c>
      <c r="Q44" s="115">
        <v>0.5</v>
      </c>
      <c r="R44" s="115">
        <v>0.5</v>
      </c>
      <c r="S44" s="115">
        <v>0.5</v>
      </c>
      <c r="T44" s="115">
        <v>0.5</v>
      </c>
      <c r="U44" s="115">
        <v>0.5</v>
      </c>
      <c r="V44" s="115">
        <v>0.5</v>
      </c>
      <c r="W44" s="115">
        <v>0.5</v>
      </c>
      <c r="X44" s="115">
        <v>0.5</v>
      </c>
      <c r="Y44" s="115">
        <v>0.5</v>
      </c>
      <c r="Z44" s="115">
        <v>0.5</v>
      </c>
      <c r="AA44" s="115">
        <v>0.5</v>
      </c>
      <c r="AB44" s="115">
        <v>0.5</v>
      </c>
      <c r="AC44" s="115">
        <v>0.5</v>
      </c>
      <c r="AD44" s="115">
        <v>0.5</v>
      </c>
      <c r="AE44" s="115">
        <v>0.5</v>
      </c>
      <c r="AF44" s="116">
        <v>0.5</v>
      </c>
    </row>
    <row r="45" spans="1:32" x14ac:dyDescent="0.4">
      <c r="A45" s="117" t="s">
        <v>274</v>
      </c>
      <c r="B45" s="83"/>
      <c r="C45" s="84"/>
      <c r="D45" s="118">
        <v>20</v>
      </c>
      <c r="E45" s="118">
        <v>200</v>
      </c>
      <c r="F45" s="118">
        <v>20</v>
      </c>
      <c r="G45" s="118">
        <v>20</v>
      </c>
      <c r="H45" s="118">
        <v>50</v>
      </c>
      <c r="I45" s="118">
        <v>20</v>
      </c>
      <c r="J45" s="118">
        <v>2000</v>
      </c>
      <c r="K45" s="118">
        <v>20</v>
      </c>
      <c r="L45" s="118">
        <v>20</v>
      </c>
      <c r="M45" s="118">
        <v>50</v>
      </c>
      <c r="N45" s="118">
        <v>100</v>
      </c>
      <c r="O45" s="118">
        <v>1000</v>
      </c>
      <c r="P45" s="118">
        <v>100</v>
      </c>
      <c r="Q45" s="118">
        <v>100</v>
      </c>
      <c r="R45" s="118">
        <v>2000</v>
      </c>
      <c r="S45" s="118">
        <v>50</v>
      </c>
      <c r="T45" s="118">
        <v>20</v>
      </c>
      <c r="U45" s="118">
        <v>100</v>
      </c>
      <c r="V45" s="118">
        <v>50</v>
      </c>
      <c r="W45" s="118">
        <v>200</v>
      </c>
      <c r="X45" s="118">
        <v>200</v>
      </c>
      <c r="Y45" s="118">
        <v>100</v>
      </c>
      <c r="Z45" s="118">
        <v>50</v>
      </c>
      <c r="AA45" s="118">
        <v>20</v>
      </c>
      <c r="AB45" s="118">
        <v>100</v>
      </c>
      <c r="AC45" s="118">
        <v>20</v>
      </c>
      <c r="AD45" s="118">
        <v>50</v>
      </c>
      <c r="AE45" s="118">
        <v>20</v>
      </c>
      <c r="AF45" s="119">
        <v>100</v>
      </c>
    </row>
    <row r="46" spans="1:32" s="18" customFormat="1" x14ac:dyDescent="0.4">
      <c r="A46" s="120" t="s">
        <v>275</v>
      </c>
      <c r="B46" s="121"/>
      <c r="C46" s="122"/>
      <c r="D46" s="123">
        <v>0.99999000000000005</v>
      </c>
      <c r="E46" s="123">
        <v>0.99997000000000003</v>
      </c>
      <c r="F46" s="123">
        <v>0.99999000000000005</v>
      </c>
      <c r="G46" s="123">
        <v>0.99999000000000005</v>
      </c>
      <c r="H46" s="123">
        <v>1</v>
      </c>
      <c r="I46" s="123">
        <v>1</v>
      </c>
      <c r="J46" s="123">
        <v>0.99995000000000001</v>
      </c>
      <c r="K46" s="123">
        <v>1</v>
      </c>
      <c r="L46" s="123">
        <v>1</v>
      </c>
      <c r="M46" s="123">
        <v>1</v>
      </c>
      <c r="N46" s="123">
        <v>0.99997999999999998</v>
      </c>
      <c r="O46" s="123">
        <v>1</v>
      </c>
      <c r="P46" s="123">
        <v>0.99999000000000005</v>
      </c>
      <c r="Q46" s="123">
        <v>0.99999000000000005</v>
      </c>
      <c r="R46" s="123">
        <v>0.99987999999999999</v>
      </c>
      <c r="S46" s="123">
        <v>0.99997000000000003</v>
      </c>
      <c r="T46" s="123">
        <v>0.99980999999999998</v>
      </c>
      <c r="U46" s="123">
        <v>0.99997999999999998</v>
      </c>
      <c r="V46" s="123">
        <v>0.99999000000000005</v>
      </c>
      <c r="W46" s="123">
        <v>0.99997999999999998</v>
      </c>
      <c r="X46" s="123">
        <v>0.99977000000000005</v>
      </c>
      <c r="Y46" s="123">
        <v>0.99994000000000005</v>
      </c>
      <c r="Z46" s="123">
        <v>0.99999000000000005</v>
      </c>
      <c r="AA46" s="123">
        <v>0.99997999999999998</v>
      </c>
      <c r="AB46" s="123">
        <v>0.99953000000000003</v>
      </c>
      <c r="AC46" s="123">
        <v>0.99997999999999998</v>
      </c>
      <c r="AD46" s="123">
        <v>1</v>
      </c>
      <c r="AE46" s="123">
        <v>0.99999000000000005</v>
      </c>
      <c r="AF46" s="124">
        <v>1</v>
      </c>
    </row>
    <row r="47" spans="1:32" s="129" customFormat="1" x14ac:dyDescent="0.4">
      <c r="A47" s="125" t="s">
        <v>276</v>
      </c>
      <c r="B47" s="126"/>
      <c r="C47" s="126"/>
      <c r="D47" s="127">
        <v>4.5598007778118264E-3</v>
      </c>
      <c r="E47" s="127">
        <v>4.871529299580026E-3</v>
      </c>
      <c r="F47" s="127">
        <v>6.0724656367903808E-3</v>
      </c>
      <c r="G47" s="127">
        <v>1.6215884321656136E-3</v>
      </c>
      <c r="H47" s="127">
        <v>1.1879423386680018E-4</v>
      </c>
      <c r="I47" s="127">
        <v>1.6800041666615003E-4</v>
      </c>
      <c r="J47" s="127">
        <v>3.8864661227564212E-3</v>
      </c>
      <c r="K47" s="127">
        <v>2.472899175731457E-4</v>
      </c>
      <c r="L47" s="127">
        <v>2.472899175731457E-4</v>
      </c>
      <c r="M47" s="127">
        <v>6.9999999999999999E-4</v>
      </c>
      <c r="N47" s="127">
        <v>7.6374006922076123E-4</v>
      </c>
      <c r="O47" s="127">
        <v>3.168341173758491E-3</v>
      </c>
      <c r="P47" s="127">
        <v>3.2872534677295354E-2</v>
      </c>
      <c r="Q47" s="127">
        <v>1.5923154764890871E-3</v>
      </c>
      <c r="R47" s="127">
        <v>8.0476700512218668E-3</v>
      </c>
      <c r="S47" s="127">
        <v>8.0570169417719351E-4</v>
      </c>
      <c r="T47" s="127">
        <v>5.0864652100779536E-4</v>
      </c>
      <c r="U47" s="127">
        <v>1.3509852158085714E-3</v>
      </c>
      <c r="V47" s="127">
        <v>2.493735921597687E-3</v>
      </c>
      <c r="W47" s="127">
        <v>7.2662203306349928E-3</v>
      </c>
      <c r="X47" s="127">
        <v>4.9324647672335173E-3</v>
      </c>
      <c r="Y47" s="127">
        <v>5.8515455943992508E-3</v>
      </c>
      <c r="Z47" s="127">
        <v>5.6273870561744715E-3</v>
      </c>
      <c r="AA47" s="127">
        <v>6.4430587391910875E-3</v>
      </c>
      <c r="AB47" s="127">
        <v>2.3579982145879577E-3</v>
      </c>
      <c r="AC47" s="127">
        <v>1.6800041666615003E-4</v>
      </c>
      <c r="AD47" s="127">
        <v>1.1879423386680018E-4</v>
      </c>
      <c r="AE47" s="127">
        <v>9.3286886359587894E-4</v>
      </c>
      <c r="AF47" s="128">
        <v>5.9397116933400092E-4</v>
      </c>
    </row>
    <row r="48" spans="1:32" ht="15" thickBot="1" x14ac:dyDescent="0.45">
      <c r="A48" s="130" t="s">
        <v>277</v>
      </c>
      <c r="B48" s="104"/>
      <c r="C48" s="105"/>
      <c r="D48" s="131">
        <v>4.559800777811826E-2</v>
      </c>
      <c r="E48" s="131">
        <v>4.8715292995800262E-2</v>
      </c>
      <c r="F48" s="131">
        <v>6.0724656367903806E-2</v>
      </c>
      <c r="G48" s="131">
        <v>1.6215884321656136E-2</v>
      </c>
      <c r="H48" s="131">
        <v>1.1879423386680018E-3</v>
      </c>
      <c r="I48" s="131">
        <v>1.6800041666615003E-3</v>
      </c>
      <c r="J48" s="131">
        <v>3.8864661227564212E-2</v>
      </c>
      <c r="K48" s="131">
        <v>2.4728991757314569E-3</v>
      </c>
      <c r="L48" s="131">
        <v>2.4728991757314569E-3</v>
      </c>
      <c r="M48" s="131">
        <v>7.4000000000000003E-3</v>
      </c>
      <c r="N48" s="131">
        <v>7.6374006922076123E-3</v>
      </c>
      <c r="O48" s="131">
        <v>3.1683411737584911E-2</v>
      </c>
      <c r="P48" s="131">
        <v>0.32872534677295351</v>
      </c>
      <c r="Q48" s="131">
        <v>1.5923154764890871E-2</v>
      </c>
      <c r="R48" s="131">
        <v>8.0476700512218668E-2</v>
      </c>
      <c r="S48" s="131">
        <v>8.0570169417719349E-3</v>
      </c>
      <c r="T48" s="131">
        <v>5.0864652100779534E-3</v>
      </c>
      <c r="U48" s="131">
        <v>1.3509852158085714E-2</v>
      </c>
      <c r="V48" s="131">
        <v>2.4937359215976871E-2</v>
      </c>
      <c r="W48" s="131">
        <v>7.2662203306349926E-2</v>
      </c>
      <c r="X48" s="131">
        <v>4.9324647672335173E-2</v>
      </c>
      <c r="Y48" s="131">
        <v>5.851545594399251E-2</v>
      </c>
      <c r="Z48" s="131">
        <v>5.6273870561744717E-2</v>
      </c>
      <c r="AA48" s="131">
        <v>6.4430587391910876E-2</v>
      </c>
      <c r="AB48" s="131">
        <v>2.3579982145879579E-2</v>
      </c>
      <c r="AC48" s="131">
        <v>1.6800041666615003E-3</v>
      </c>
      <c r="AD48" s="131">
        <v>1.1879423386680018E-3</v>
      </c>
      <c r="AE48" s="131">
        <v>9.328688635958789E-3</v>
      </c>
      <c r="AF48" s="132">
        <v>5.939711693340009E-3</v>
      </c>
    </row>
    <row r="49" spans="1:26" x14ac:dyDescent="0.4">
      <c r="C49" s="18"/>
    </row>
    <row r="50" spans="1:26" x14ac:dyDescent="0.4">
      <c r="C50" s="18"/>
    </row>
    <row r="51" spans="1:26" ht="15" thickBot="1" x14ac:dyDescent="0.45">
      <c r="A51" s="133" t="s">
        <v>278</v>
      </c>
      <c r="B51" s="133"/>
      <c r="C51" s="133"/>
    </row>
    <row r="52" spans="1:26" x14ac:dyDescent="0.4">
      <c r="A52" s="193"/>
      <c r="B52" s="135" t="s">
        <v>288</v>
      </c>
      <c r="C52" s="136"/>
      <c r="D52" s="161"/>
      <c r="E52" s="162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 x14ac:dyDescent="0.4">
      <c r="A53" s="159"/>
      <c r="B53" s="140" t="s">
        <v>290</v>
      </c>
      <c r="C53" s="141"/>
      <c r="D53" s="141"/>
      <c r="E53" s="142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 x14ac:dyDescent="0.4">
      <c r="A54" s="163" t="s">
        <v>292</v>
      </c>
      <c r="B54" s="146" t="s">
        <v>293</v>
      </c>
      <c r="C54" s="149"/>
      <c r="D54" s="149"/>
      <c r="E54" s="147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spans="1:26" ht="15" thickBot="1" x14ac:dyDescent="0.45">
      <c r="A55" s="168" t="s">
        <v>295</v>
      </c>
      <c r="B55" s="169" t="s">
        <v>296</v>
      </c>
      <c r="C55" s="169"/>
      <c r="D55" s="169"/>
      <c r="E55" s="170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5" thickBot="1" x14ac:dyDescent="0.45">
      <c r="A56" s="172"/>
      <c r="B56" s="173" t="s">
        <v>298</v>
      </c>
      <c r="C56" s="63"/>
      <c r="D56" s="63"/>
      <c r="E56" s="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EEB9E-B249-446E-AE1E-807A1D2DBD74}">
  <dimension ref="A1:AF205"/>
  <sheetViews>
    <sheetView workbookViewId="0">
      <selection activeCell="A2" sqref="A2"/>
    </sheetView>
  </sheetViews>
  <sheetFormatPr defaultRowHeight="14.6" x14ac:dyDescent="0.4"/>
  <cols>
    <col min="1" max="1" width="50" bestFit="1" customWidth="1"/>
    <col min="2" max="2" width="8.84375" customWidth="1"/>
    <col min="3" max="3" width="13.84375" bestFit="1" customWidth="1"/>
    <col min="4" max="32" width="8.92187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302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212</v>
      </c>
      <c r="B3" s="12"/>
      <c r="C3" s="13" t="s">
        <v>213</v>
      </c>
      <c r="D3" s="13"/>
      <c r="E3" s="9"/>
      <c r="F3" s="9"/>
      <c r="G3" s="14" t="s">
        <v>214</v>
      </c>
      <c r="H3" s="13"/>
      <c r="I3" s="15">
        <v>45539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215</v>
      </c>
      <c r="B4" s="17"/>
      <c r="C4" s="13" t="s">
        <v>216</v>
      </c>
      <c r="D4" s="13"/>
      <c r="E4" s="9"/>
      <c r="F4" s="9"/>
      <c r="G4" s="14" t="s">
        <v>217</v>
      </c>
      <c r="H4" s="13"/>
      <c r="I4" s="15">
        <v>45539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218</v>
      </c>
      <c r="C5" s="12" t="s">
        <v>219</v>
      </c>
      <c r="D5" s="13"/>
      <c r="E5" s="9"/>
      <c r="F5" s="9"/>
      <c r="G5" s="14" t="s">
        <v>220</v>
      </c>
      <c r="H5" s="13"/>
      <c r="I5" s="19" t="s">
        <v>301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221</v>
      </c>
      <c r="C6" s="12" t="s">
        <v>222</v>
      </c>
      <c r="D6" s="13"/>
      <c r="E6" s="9"/>
      <c r="F6" s="9"/>
      <c r="G6" s="14" t="s">
        <v>223</v>
      </c>
      <c r="H6" s="13"/>
      <c r="I6" s="13" t="s">
        <v>224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225</v>
      </c>
      <c r="C7" s="12" t="s">
        <v>226</v>
      </c>
      <c r="D7" s="13"/>
      <c r="E7" s="9"/>
      <c r="F7" s="9"/>
      <c r="G7" s="14" t="s">
        <v>227</v>
      </c>
      <c r="H7" s="20"/>
      <c r="I7" s="21" t="s">
        <v>228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229</v>
      </c>
      <c r="C8" s="13"/>
      <c r="D8" s="13"/>
      <c r="E8" s="9"/>
      <c r="F8" s="9"/>
      <c r="G8" s="11" t="s">
        <v>230</v>
      </c>
      <c r="H8" s="13"/>
      <c r="I8" s="13" t="s">
        <v>231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232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x14ac:dyDescent="0.4">
      <c r="A13" s="22" t="s">
        <v>1</v>
      </c>
      <c r="B13" s="23" t="s">
        <v>2</v>
      </c>
      <c r="C13" s="24" t="s">
        <v>3</v>
      </c>
      <c r="D13" s="24" t="s">
        <v>233</v>
      </c>
      <c r="E13" s="24" t="s">
        <v>234</v>
      </c>
      <c r="F13" s="24" t="s">
        <v>235</v>
      </c>
      <c r="G13" s="24" t="s">
        <v>236</v>
      </c>
      <c r="H13" s="24" t="s">
        <v>237</v>
      </c>
      <c r="I13" s="24" t="s">
        <v>238</v>
      </c>
      <c r="J13" s="24" t="s">
        <v>239</v>
      </c>
      <c r="K13" s="24" t="s">
        <v>240</v>
      </c>
      <c r="L13" s="24" t="s">
        <v>241</v>
      </c>
      <c r="M13" s="24" t="s">
        <v>242</v>
      </c>
      <c r="N13" s="24" t="s">
        <v>243</v>
      </c>
      <c r="O13" s="24" t="s">
        <v>244</v>
      </c>
      <c r="P13" s="24" t="s">
        <v>245</v>
      </c>
      <c r="Q13" s="24" t="s">
        <v>246</v>
      </c>
      <c r="R13" s="24" t="s">
        <v>247</v>
      </c>
      <c r="S13" s="24" t="s">
        <v>248</v>
      </c>
      <c r="T13" s="24" t="s">
        <v>249</v>
      </c>
      <c r="U13" s="24" t="s">
        <v>250</v>
      </c>
      <c r="V13" s="24" t="s">
        <v>251</v>
      </c>
      <c r="W13" s="24" t="s">
        <v>252</v>
      </c>
      <c r="X13" s="24" t="s">
        <v>253</v>
      </c>
      <c r="Y13" s="24" t="s">
        <v>254</v>
      </c>
      <c r="Z13" s="24" t="s">
        <v>255</v>
      </c>
      <c r="AA13" s="24" t="s">
        <v>256</v>
      </c>
      <c r="AB13" s="24" t="s">
        <v>257</v>
      </c>
      <c r="AC13" s="24" t="s">
        <v>258</v>
      </c>
      <c r="AD13" s="24" t="s">
        <v>259</v>
      </c>
      <c r="AE13" s="24" t="s">
        <v>260</v>
      </c>
      <c r="AF13" s="25" t="s">
        <v>261</v>
      </c>
    </row>
    <row r="14" spans="1:32" s="26" customFormat="1" ht="15" thickBot="1" x14ac:dyDescent="0.45">
      <c r="A14" s="27"/>
      <c r="B14" s="28"/>
      <c r="C14" s="29"/>
      <c r="D14" s="29" t="s">
        <v>10</v>
      </c>
      <c r="E14" s="29" t="s">
        <v>11</v>
      </c>
      <c r="F14" s="29" t="s">
        <v>12</v>
      </c>
      <c r="G14" s="29" t="s">
        <v>13</v>
      </c>
      <c r="H14" s="29" t="s">
        <v>14</v>
      </c>
      <c r="I14" s="29" t="s">
        <v>15</v>
      </c>
      <c r="J14" s="29" t="s">
        <v>16</v>
      </c>
      <c r="K14" s="29" t="s">
        <v>17</v>
      </c>
      <c r="L14" s="29" t="s">
        <v>18</v>
      </c>
      <c r="M14" s="29" t="s">
        <v>19</v>
      </c>
      <c r="N14" s="29" t="s">
        <v>20</v>
      </c>
      <c r="O14" s="29" t="s">
        <v>21</v>
      </c>
      <c r="P14" s="29" t="s">
        <v>22</v>
      </c>
      <c r="Q14" s="29" t="s">
        <v>23</v>
      </c>
      <c r="R14" s="29" t="s">
        <v>24</v>
      </c>
      <c r="S14" s="29" t="s">
        <v>25</v>
      </c>
      <c r="T14" s="29" t="s">
        <v>26</v>
      </c>
      <c r="U14" s="29" t="s">
        <v>27</v>
      </c>
      <c r="V14" s="29" t="s">
        <v>28</v>
      </c>
      <c r="W14" s="29" t="s">
        <v>29</v>
      </c>
      <c r="X14" s="29" t="s">
        <v>30</v>
      </c>
      <c r="Y14" s="29" t="s">
        <v>31</v>
      </c>
      <c r="Z14" s="29" t="s">
        <v>32</v>
      </c>
      <c r="AA14" s="29" t="s">
        <v>33</v>
      </c>
      <c r="AB14" s="29" t="s">
        <v>34</v>
      </c>
      <c r="AC14" s="29" t="s">
        <v>36</v>
      </c>
      <c r="AD14" s="29" t="s">
        <v>37</v>
      </c>
      <c r="AE14" s="29" t="s">
        <v>38</v>
      </c>
      <c r="AF14" s="30" t="s">
        <v>39</v>
      </c>
    </row>
    <row r="15" spans="1:32" x14ac:dyDescent="0.4">
      <c r="A15" s="31" t="s">
        <v>119</v>
      </c>
      <c r="B15" s="32" t="s">
        <v>262</v>
      </c>
      <c r="C15" s="33"/>
      <c r="D15" s="34"/>
      <c r="E15" s="34">
        <v>1000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5"/>
    </row>
    <row r="16" spans="1:32" x14ac:dyDescent="0.4">
      <c r="A16" s="36" t="s">
        <v>121</v>
      </c>
      <c r="B16" s="37" t="s">
        <v>262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1000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40"/>
    </row>
    <row r="17" spans="1:32" x14ac:dyDescent="0.4">
      <c r="A17" s="36" t="s">
        <v>123</v>
      </c>
      <c r="B17" s="37" t="s">
        <v>262</v>
      </c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>
        <v>100</v>
      </c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0"/>
    </row>
    <row r="18" spans="1:32" x14ac:dyDescent="0.4">
      <c r="A18" s="36" t="s">
        <v>126</v>
      </c>
      <c r="B18" s="37" t="s">
        <v>262</v>
      </c>
      <c r="C18" s="38"/>
      <c r="D18" s="39"/>
      <c r="E18" s="39"/>
      <c r="F18" s="39"/>
      <c r="G18" s="39"/>
      <c r="H18" s="39"/>
      <c r="I18" s="39"/>
      <c r="J18" s="39">
        <v>1000</v>
      </c>
      <c r="K18" s="39"/>
      <c r="L18" s="39"/>
      <c r="M18" s="39"/>
      <c r="N18" s="39"/>
      <c r="O18" s="39"/>
      <c r="P18" s="39"/>
      <c r="Q18" s="39"/>
      <c r="R18" s="39">
        <v>1000</v>
      </c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</row>
    <row r="19" spans="1:32" x14ac:dyDescent="0.4">
      <c r="A19" s="36" t="s">
        <v>127</v>
      </c>
      <c r="B19" s="37" t="s">
        <v>262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>
        <v>20</v>
      </c>
      <c r="AE19" s="39"/>
      <c r="AF19" s="40"/>
    </row>
    <row r="20" spans="1:32" x14ac:dyDescent="0.4">
      <c r="A20" s="41" t="s">
        <v>263</v>
      </c>
      <c r="B20" s="42" t="s">
        <v>117</v>
      </c>
      <c r="C20" s="43"/>
      <c r="D20" s="44">
        <v>0.5</v>
      </c>
      <c r="E20" s="44">
        <v>0.5</v>
      </c>
      <c r="F20" s="44">
        <v>0.5</v>
      </c>
      <c r="G20" s="44">
        <v>0.5</v>
      </c>
      <c r="H20" s="44">
        <v>0.5</v>
      </c>
      <c r="I20" s="44">
        <v>0.5</v>
      </c>
      <c r="J20" s="44">
        <v>0.5</v>
      </c>
      <c r="K20" s="44">
        <v>0.5</v>
      </c>
      <c r="L20" s="44">
        <v>0.5</v>
      </c>
      <c r="M20" s="44">
        <v>0.5</v>
      </c>
      <c r="N20" s="44">
        <v>0.5</v>
      </c>
      <c r="O20" s="44">
        <v>0.5</v>
      </c>
      <c r="P20" s="44">
        <v>0.5</v>
      </c>
      <c r="Q20" s="44">
        <v>0.5</v>
      </c>
      <c r="R20" s="44">
        <v>0.5</v>
      </c>
      <c r="S20" s="44">
        <v>0.5</v>
      </c>
      <c r="T20" s="44">
        <v>0.5</v>
      </c>
      <c r="U20" s="44">
        <v>0.5</v>
      </c>
      <c r="V20" s="44">
        <v>0.5</v>
      </c>
      <c r="W20" s="44">
        <v>0.5</v>
      </c>
      <c r="X20" s="44">
        <v>0.5</v>
      </c>
      <c r="Y20" s="44">
        <v>0.5</v>
      </c>
      <c r="Z20" s="44">
        <v>0.5</v>
      </c>
      <c r="AA20" s="44">
        <v>0.5</v>
      </c>
      <c r="AB20" s="44">
        <v>0.5</v>
      </c>
      <c r="AC20" s="44">
        <v>0.5</v>
      </c>
      <c r="AD20" s="44">
        <v>0.5</v>
      </c>
      <c r="AE20" s="44">
        <v>0.5</v>
      </c>
      <c r="AF20" s="45">
        <v>0.5</v>
      </c>
    </row>
    <row r="21" spans="1:32" x14ac:dyDescent="0.4">
      <c r="A21" s="46" t="s">
        <v>264</v>
      </c>
      <c r="B21" s="47" t="s">
        <v>117</v>
      </c>
      <c r="C21" s="48"/>
      <c r="D21" s="49">
        <v>5</v>
      </c>
      <c r="E21" s="49">
        <v>5</v>
      </c>
      <c r="F21" s="49">
        <v>5</v>
      </c>
      <c r="G21" s="49">
        <v>5</v>
      </c>
      <c r="H21" s="49">
        <v>5</v>
      </c>
      <c r="I21" s="49">
        <v>5</v>
      </c>
      <c r="J21" s="49">
        <v>5</v>
      </c>
      <c r="K21" s="49">
        <v>5</v>
      </c>
      <c r="L21" s="49">
        <v>5</v>
      </c>
      <c r="M21" s="49">
        <v>5</v>
      </c>
      <c r="N21" s="49">
        <v>5</v>
      </c>
      <c r="O21" s="49">
        <v>5</v>
      </c>
      <c r="P21" s="49">
        <v>5</v>
      </c>
      <c r="Q21" s="49">
        <v>5</v>
      </c>
      <c r="R21" s="49">
        <v>5</v>
      </c>
      <c r="S21" s="49">
        <v>5</v>
      </c>
      <c r="T21" s="49">
        <v>5</v>
      </c>
      <c r="U21" s="49">
        <v>5</v>
      </c>
      <c r="V21" s="49">
        <v>5</v>
      </c>
      <c r="W21" s="49">
        <v>5</v>
      </c>
      <c r="X21" s="49">
        <v>5</v>
      </c>
      <c r="Y21" s="49">
        <v>5</v>
      </c>
      <c r="Z21" s="49">
        <v>5</v>
      </c>
      <c r="AA21" s="49">
        <v>5</v>
      </c>
      <c r="AB21" s="49">
        <v>5</v>
      </c>
      <c r="AC21" s="49">
        <v>5</v>
      </c>
      <c r="AD21" s="49">
        <v>5</v>
      </c>
      <c r="AE21" s="49">
        <v>5</v>
      </c>
      <c r="AF21" s="50">
        <v>5</v>
      </c>
    </row>
    <row r="22" spans="1:32" x14ac:dyDescent="0.4">
      <c r="A22" s="46" t="s">
        <v>136</v>
      </c>
      <c r="B22" s="47" t="s">
        <v>117</v>
      </c>
      <c r="C22" s="48"/>
      <c r="D22" s="49">
        <v>5</v>
      </c>
      <c r="E22" s="49">
        <v>5</v>
      </c>
      <c r="F22" s="49">
        <v>5</v>
      </c>
      <c r="G22" s="49">
        <v>5</v>
      </c>
      <c r="H22" s="49">
        <v>5</v>
      </c>
      <c r="I22" s="49">
        <v>5</v>
      </c>
      <c r="J22" s="49">
        <v>5</v>
      </c>
      <c r="K22" s="49">
        <v>5</v>
      </c>
      <c r="L22" s="49">
        <v>5</v>
      </c>
      <c r="M22" s="49">
        <v>5</v>
      </c>
      <c r="N22" s="49">
        <v>5</v>
      </c>
      <c r="O22" s="49">
        <v>5</v>
      </c>
      <c r="P22" s="49">
        <v>5</v>
      </c>
      <c r="Q22" s="49">
        <v>5</v>
      </c>
      <c r="R22" s="49">
        <v>5</v>
      </c>
      <c r="S22" s="49">
        <v>5</v>
      </c>
      <c r="T22" s="49">
        <v>5</v>
      </c>
      <c r="U22" s="49">
        <v>5</v>
      </c>
      <c r="V22" s="49">
        <v>5</v>
      </c>
      <c r="W22" s="49">
        <v>5</v>
      </c>
      <c r="X22" s="49">
        <v>5</v>
      </c>
      <c r="Y22" s="49">
        <v>5</v>
      </c>
      <c r="Z22" s="49">
        <v>5</v>
      </c>
      <c r="AA22" s="49">
        <v>5</v>
      </c>
      <c r="AB22" s="49">
        <v>5</v>
      </c>
      <c r="AC22" s="49">
        <v>5</v>
      </c>
      <c r="AD22" s="49">
        <v>5</v>
      </c>
      <c r="AE22" s="49">
        <v>5</v>
      </c>
      <c r="AF22" s="50">
        <v>5</v>
      </c>
    </row>
    <row r="23" spans="1:32" x14ac:dyDescent="0.4">
      <c r="A23" s="46" t="s">
        <v>265</v>
      </c>
      <c r="B23" s="47" t="s">
        <v>117</v>
      </c>
      <c r="C23" s="48"/>
      <c r="D23" s="49">
        <v>5</v>
      </c>
      <c r="E23" s="49">
        <v>5</v>
      </c>
      <c r="F23" s="49">
        <v>5</v>
      </c>
      <c r="G23" s="49">
        <v>5</v>
      </c>
      <c r="H23" s="49">
        <v>5</v>
      </c>
      <c r="I23" s="49">
        <v>5</v>
      </c>
      <c r="J23" s="49">
        <v>5</v>
      </c>
      <c r="K23" s="49">
        <v>5</v>
      </c>
      <c r="L23" s="49">
        <v>5</v>
      </c>
      <c r="M23" s="49">
        <v>5</v>
      </c>
      <c r="N23" s="49">
        <v>5</v>
      </c>
      <c r="O23" s="49">
        <v>5</v>
      </c>
      <c r="P23" s="49">
        <v>5</v>
      </c>
      <c r="Q23" s="49">
        <v>5</v>
      </c>
      <c r="R23" s="49">
        <v>5</v>
      </c>
      <c r="S23" s="49">
        <v>5</v>
      </c>
      <c r="T23" s="49">
        <v>5</v>
      </c>
      <c r="U23" s="49">
        <v>5</v>
      </c>
      <c r="V23" s="49">
        <v>5</v>
      </c>
      <c r="W23" s="49">
        <v>5</v>
      </c>
      <c r="X23" s="49">
        <v>5</v>
      </c>
      <c r="Y23" s="49">
        <v>5</v>
      </c>
      <c r="Z23" s="49">
        <v>5</v>
      </c>
      <c r="AA23" s="49">
        <v>5</v>
      </c>
      <c r="AB23" s="49">
        <v>5</v>
      </c>
      <c r="AC23" s="49">
        <v>5</v>
      </c>
      <c r="AD23" s="49">
        <v>5</v>
      </c>
      <c r="AE23" s="49">
        <v>5</v>
      </c>
      <c r="AF23" s="50">
        <v>5</v>
      </c>
    </row>
    <row r="24" spans="1:32" x14ac:dyDescent="0.4">
      <c r="A24" s="41" t="s">
        <v>266</v>
      </c>
      <c r="B24" s="42" t="s">
        <v>117</v>
      </c>
      <c r="C24" s="43"/>
      <c r="D24" s="44">
        <v>1</v>
      </c>
      <c r="E24" s="44">
        <v>1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  <c r="R24" s="44">
        <v>1</v>
      </c>
      <c r="S24" s="44">
        <v>1</v>
      </c>
      <c r="T24" s="44">
        <v>1</v>
      </c>
      <c r="U24" s="44">
        <v>1</v>
      </c>
      <c r="V24" s="44">
        <v>1</v>
      </c>
      <c r="W24" s="44">
        <v>1</v>
      </c>
      <c r="X24" s="44">
        <v>1</v>
      </c>
      <c r="Y24" s="44">
        <v>1</v>
      </c>
      <c r="Z24" s="44">
        <v>1</v>
      </c>
      <c r="AA24" s="44">
        <v>1</v>
      </c>
      <c r="AB24" s="44">
        <v>1</v>
      </c>
      <c r="AC24" s="44">
        <v>1</v>
      </c>
      <c r="AD24" s="44">
        <v>1</v>
      </c>
      <c r="AE24" s="44">
        <v>1</v>
      </c>
      <c r="AF24" s="45">
        <v>1</v>
      </c>
    </row>
    <row r="25" spans="1:32" s="56" customFormat="1" ht="12.75" customHeight="1" x14ac:dyDescent="0.4">
      <c r="A25" s="51"/>
      <c r="B25" s="52"/>
      <c r="C25" s="53" t="s">
        <v>267</v>
      </c>
      <c r="D25" s="54">
        <v>4.5598007778118264E-3</v>
      </c>
      <c r="E25" s="54">
        <v>4.871529299580026E-3</v>
      </c>
      <c r="F25" s="54">
        <v>6.0724656367903808E-3</v>
      </c>
      <c r="G25" s="54">
        <v>1.6215884321656136E-3</v>
      </c>
      <c r="H25" s="54">
        <v>1.1879423386680018E-4</v>
      </c>
      <c r="I25" s="54">
        <v>1.6800041666615003E-4</v>
      </c>
      <c r="J25" s="54">
        <v>3.8864661227564212E-3</v>
      </c>
      <c r="K25" s="54">
        <v>2.472899175731457E-4</v>
      </c>
      <c r="L25" s="54">
        <v>2.472899175731457E-4</v>
      </c>
      <c r="M25" s="54">
        <v>3.8187003461038072E-4</v>
      </c>
      <c r="N25" s="54">
        <v>7.6374006922076123E-4</v>
      </c>
      <c r="O25" s="54">
        <v>3.168341173758491E-3</v>
      </c>
      <c r="P25" s="54">
        <v>3.2872534677295354E-2</v>
      </c>
      <c r="Q25" s="54">
        <v>1.5923154764890871E-3</v>
      </c>
      <c r="R25" s="54">
        <v>8.0476700512218668E-3</v>
      </c>
      <c r="S25" s="54">
        <v>8.0570169417719351E-4</v>
      </c>
      <c r="T25" s="54">
        <v>5.0864652100779536E-4</v>
      </c>
      <c r="U25" s="54">
        <v>1.3509852158085714E-3</v>
      </c>
      <c r="V25" s="54">
        <v>2.493735921597687E-3</v>
      </c>
      <c r="W25" s="54">
        <v>7.2662203306349928E-3</v>
      </c>
      <c r="X25" s="54">
        <v>4.9324647672335173E-3</v>
      </c>
      <c r="Y25" s="54">
        <v>5.8515455943992508E-3</v>
      </c>
      <c r="Z25" s="54">
        <v>5.6273870561744715E-3</v>
      </c>
      <c r="AA25" s="54">
        <v>6.4430587391910875E-3</v>
      </c>
      <c r="AB25" s="54">
        <v>2.3579982145879577E-3</v>
      </c>
      <c r="AC25" s="54">
        <v>1.6800041666615003E-4</v>
      </c>
      <c r="AD25" s="54">
        <v>1.1879423386680018E-4</v>
      </c>
      <c r="AE25" s="54">
        <v>9.3286886359587894E-4</v>
      </c>
      <c r="AF25" s="55">
        <v>5.9397116933400092E-4</v>
      </c>
    </row>
    <row r="26" spans="1:32" s="56" customFormat="1" ht="15.65" customHeight="1" thickBot="1" x14ac:dyDescent="0.45">
      <c r="A26" s="57"/>
      <c r="B26" s="58"/>
      <c r="C26" s="59" t="s">
        <v>268</v>
      </c>
      <c r="D26" s="60">
        <v>4.559800777811826E-2</v>
      </c>
      <c r="E26" s="60">
        <v>4.8715292995800262E-2</v>
      </c>
      <c r="F26" s="60">
        <v>6.0724656367903806E-2</v>
      </c>
      <c r="G26" s="60">
        <v>1.6215884321656136E-2</v>
      </c>
      <c r="H26" s="60">
        <v>1.1879423386680018E-3</v>
      </c>
      <c r="I26" s="60">
        <v>1.6800041666615003E-3</v>
      </c>
      <c r="J26" s="60">
        <v>3.8864661227564212E-2</v>
      </c>
      <c r="K26" s="60">
        <v>2.4728991757314569E-3</v>
      </c>
      <c r="L26" s="60">
        <v>2.4728991757314569E-3</v>
      </c>
      <c r="M26" s="60">
        <v>3.8187003461038075E-3</v>
      </c>
      <c r="N26" s="60">
        <v>7.6374006922076123E-3</v>
      </c>
      <c r="O26" s="60">
        <v>3.1683411737584911E-2</v>
      </c>
      <c r="P26" s="60">
        <v>0.32872534677295351</v>
      </c>
      <c r="Q26" s="60">
        <v>1.5923154764890871E-2</v>
      </c>
      <c r="R26" s="60">
        <v>8.0476700512218668E-2</v>
      </c>
      <c r="S26" s="60">
        <v>8.0570169417719349E-3</v>
      </c>
      <c r="T26" s="60">
        <v>5.0864652100779534E-3</v>
      </c>
      <c r="U26" s="60">
        <v>1.3509852158085714E-2</v>
      </c>
      <c r="V26" s="60">
        <v>2.4937359215976871E-2</v>
      </c>
      <c r="W26" s="60">
        <v>7.2662203306349926E-2</v>
      </c>
      <c r="X26" s="60">
        <v>4.9324647672335173E-2</v>
      </c>
      <c r="Y26" s="60">
        <v>5.851545594399251E-2</v>
      </c>
      <c r="Z26" s="60">
        <v>5.6273870561744717E-2</v>
      </c>
      <c r="AA26" s="60">
        <v>6.4430587391910876E-2</v>
      </c>
      <c r="AB26" s="60">
        <v>2.3579982145879579E-2</v>
      </c>
      <c r="AC26" s="60">
        <v>1.6800041666615003E-3</v>
      </c>
      <c r="AD26" s="60">
        <v>1.1879423386680018E-3</v>
      </c>
      <c r="AE26" s="60">
        <v>9.328688635958789E-3</v>
      </c>
      <c r="AF26" s="61">
        <v>5.939711693340009E-3</v>
      </c>
    </row>
    <row r="27" spans="1:32" ht="15" thickBot="1" x14ac:dyDescent="0.45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4"/>
    </row>
    <row r="28" spans="1:32" s="26" customFormat="1" ht="15" thickBot="1" x14ac:dyDescent="0.45">
      <c r="A28" s="65" t="s">
        <v>1</v>
      </c>
      <c r="B28" s="66" t="s">
        <v>2</v>
      </c>
      <c r="C28" s="67" t="s">
        <v>3</v>
      </c>
      <c r="D28" s="67" t="s">
        <v>233</v>
      </c>
      <c r="E28" s="67" t="s">
        <v>234</v>
      </c>
      <c r="F28" s="67" t="s">
        <v>235</v>
      </c>
      <c r="G28" s="67" t="s">
        <v>236</v>
      </c>
      <c r="H28" s="67" t="s">
        <v>237</v>
      </c>
      <c r="I28" s="67" t="s">
        <v>238</v>
      </c>
      <c r="J28" s="67" t="s">
        <v>239</v>
      </c>
      <c r="K28" s="67" t="s">
        <v>240</v>
      </c>
      <c r="L28" s="67" t="s">
        <v>241</v>
      </c>
      <c r="M28" s="67" t="s">
        <v>242</v>
      </c>
      <c r="N28" s="67" t="s">
        <v>243</v>
      </c>
      <c r="O28" s="67" t="s">
        <v>244</v>
      </c>
      <c r="P28" s="67" t="s">
        <v>245</v>
      </c>
      <c r="Q28" s="67" t="s">
        <v>246</v>
      </c>
      <c r="R28" s="67" t="s">
        <v>247</v>
      </c>
      <c r="S28" s="67" t="s">
        <v>248</v>
      </c>
      <c r="T28" s="67" t="s">
        <v>249</v>
      </c>
      <c r="U28" s="67" t="s">
        <v>250</v>
      </c>
      <c r="V28" s="67" t="s">
        <v>251</v>
      </c>
      <c r="W28" s="67" t="s">
        <v>252</v>
      </c>
      <c r="X28" s="67" t="s">
        <v>253</v>
      </c>
      <c r="Y28" s="67" t="s">
        <v>254</v>
      </c>
      <c r="Z28" s="67" t="s">
        <v>255</v>
      </c>
      <c r="AA28" s="67" t="s">
        <v>256</v>
      </c>
      <c r="AB28" s="67" t="s">
        <v>257</v>
      </c>
      <c r="AC28" s="67" t="s">
        <v>258</v>
      </c>
      <c r="AD28" s="67" t="s">
        <v>259</v>
      </c>
      <c r="AE28" s="67" t="s">
        <v>260</v>
      </c>
      <c r="AF28" s="68" t="s">
        <v>261</v>
      </c>
    </row>
    <row r="29" spans="1:32" ht="15" thickBot="1" x14ac:dyDescent="0.45">
      <c r="A29" s="69" t="s">
        <v>1</v>
      </c>
      <c r="B29" s="70" t="s">
        <v>2</v>
      </c>
      <c r="C29" s="70" t="s">
        <v>3</v>
      </c>
      <c r="D29" s="70" t="s">
        <v>43</v>
      </c>
      <c r="E29" s="70" t="s">
        <v>44</v>
      </c>
      <c r="F29" s="70" t="s">
        <v>45</v>
      </c>
      <c r="G29" s="70" t="s">
        <v>46</v>
      </c>
      <c r="H29" s="70" t="s">
        <v>47</v>
      </c>
      <c r="I29" s="70" t="s">
        <v>48</v>
      </c>
      <c r="J29" s="70" t="s">
        <v>49</v>
      </c>
      <c r="K29" s="70" t="s">
        <v>50</v>
      </c>
      <c r="L29" s="70" t="s">
        <v>51</v>
      </c>
      <c r="M29" s="70" t="s">
        <v>52</v>
      </c>
      <c r="N29" s="70" t="s">
        <v>53</v>
      </c>
      <c r="O29" s="70" t="s">
        <v>54</v>
      </c>
      <c r="P29" s="70" t="s">
        <v>55</v>
      </c>
      <c r="Q29" s="70" t="s">
        <v>56</v>
      </c>
      <c r="R29" s="70" t="s">
        <v>57</v>
      </c>
      <c r="S29" s="70" t="s">
        <v>58</v>
      </c>
      <c r="T29" s="70" t="s">
        <v>59</v>
      </c>
      <c r="U29" s="70" t="s">
        <v>60</v>
      </c>
      <c r="V29" s="70" t="s">
        <v>61</v>
      </c>
      <c r="W29" s="70" t="s">
        <v>62</v>
      </c>
      <c r="X29" s="70" t="s">
        <v>63</v>
      </c>
      <c r="Y29" s="70" t="s">
        <v>64</v>
      </c>
      <c r="Z29" s="70" t="s">
        <v>65</v>
      </c>
      <c r="AA29" s="70" t="s">
        <v>66</v>
      </c>
      <c r="AB29" s="70" t="s">
        <v>67</v>
      </c>
      <c r="AC29" s="70" t="s">
        <v>68</v>
      </c>
      <c r="AD29" s="70" t="s">
        <v>69</v>
      </c>
      <c r="AE29" s="70" t="s">
        <v>70</v>
      </c>
      <c r="AF29" s="71" t="s">
        <v>71</v>
      </c>
    </row>
    <row r="30" spans="1:32" x14ac:dyDescent="0.4">
      <c r="A30" s="72" t="s">
        <v>72</v>
      </c>
      <c r="B30" s="73" t="s">
        <v>73</v>
      </c>
      <c r="C30" s="74">
        <v>45539.441828703704</v>
      </c>
      <c r="D30" s="75" t="s">
        <v>74</v>
      </c>
      <c r="E30" s="75" t="s">
        <v>74</v>
      </c>
      <c r="F30" s="75" t="s">
        <v>74</v>
      </c>
      <c r="G30" s="75" t="s">
        <v>74</v>
      </c>
      <c r="H30" s="75" t="s">
        <v>74</v>
      </c>
      <c r="I30" s="75" t="s">
        <v>74</v>
      </c>
      <c r="J30" s="75" t="s">
        <v>74</v>
      </c>
      <c r="K30" s="75" t="s">
        <v>74</v>
      </c>
      <c r="L30" s="75" t="s">
        <v>74</v>
      </c>
      <c r="M30" s="75" t="s">
        <v>74</v>
      </c>
      <c r="N30" s="75" t="s">
        <v>74</v>
      </c>
      <c r="O30" s="75" t="s">
        <v>74</v>
      </c>
      <c r="P30" s="75" t="s">
        <v>74</v>
      </c>
      <c r="Q30" s="75" t="s">
        <v>74</v>
      </c>
      <c r="R30" s="75" t="s">
        <v>74</v>
      </c>
      <c r="S30" s="75" t="s">
        <v>74</v>
      </c>
      <c r="T30" s="75" t="s">
        <v>74</v>
      </c>
      <c r="U30" s="75" t="s">
        <v>74</v>
      </c>
      <c r="V30" s="75" t="s">
        <v>74</v>
      </c>
      <c r="W30" s="75" t="s">
        <v>74</v>
      </c>
      <c r="X30" s="75" t="s">
        <v>74</v>
      </c>
      <c r="Y30" s="75" t="s">
        <v>74</v>
      </c>
      <c r="Z30" s="75" t="s">
        <v>74</v>
      </c>
      <c r="AA30" s="75" t="s">
        <v>74</v>
      </c>
      <c r="AB30" s="75" t="s">
        <v>74</v>
      </c>
      <c r="AC30" s="75" t="s">
        <v>74</v>
      </c>
      <c r="AD30" s="75" t="s">
        <v>74</v>
      </c>
      <c r="AE30" s="75" t="s">
        <v>74</v>
      </c>
      <c r="AF30" s="76" t="s">
        <v>74</v>
      </c>
    </row>
    <row r="31" spans="1:32" x14ac:dyDescent="0.4">
      <c r="A31" s="77" t="s">
        <v>76</v>
      </c>
      <c r="B31" s="78" t="s">
        <v>77</v>
      </c>
      <c r="C31" s="79">
        <v>45539.443576388891</v>
      </c>
      <c r="D31" s="80" t="s">
        <v>78</v>
      </c>
      <c r="E31" s="80" t="s">
        <v>78</v>
      </c>
      <c r="F31" s="80" t="s">
        <v>78</v>
      </c>
      <c r="G31" s="80" t="s">
        <v>78</v>
      </c>
      <c r="H31" s="80" t="s">
        <v>78</v>
      </c>
      <c r="I31" s="80" t="s">
        <v>78</v>
      </c>
      <c r="J31" s="80" t="s">
        <v>78</v>
      </c>
      <c r="K31" s="80" t="s">
        <v>78</v>
      </c>
      <c r="L31" s="80" t="s">
        <v>78</v>
      </c>
      <c r="M31" s="80" t="s">
        <v>78</v>
      </c>
      <c r="N31" s="80" t="s">
        <v>78</v>
      </c>
      <c r="O31" s="80" t="s">
        <v>78</v>
      </c>
      <c r="P31" s="80" t="s">
        <v>78</v>
      </c>
      <c r="Q31" s="80" t="s">
        <v>78</v>
      </c>
      <c r="R31" s="80" t="s">
        <v>78</v>
      </c>
      <c r="S31" s="80" t="s">
        <v>78</v>
      </c>
      <c r="T31" s="80" t="s">
        <v>78</v>
      </c>
      <c r="U31" s="80" t="s">
        <v>78</v>
      </c>
      <c r="V31" s="80" t="s">
        <v>78</v>
      </c>
      <c r="W31" s="80" t="s">
        <v>78</v>
      </c>
      <c r="X31" s="80" t="s">
        <v>78</v>
      </c>
      <c r="Y31" s="80" t="s">
        <v>78</v>
      </c>
      <c r="Z31" s="80" t="s">
        <v>78</v>
      </c>
      <c r="AA31" s="80" t="s">
        <v>78</v>
      </c>
      <c r="AB31" s="80" t="s">
        <v>78</v>
      </c>
      <c r="AC31" s="80" t="s">
        <v>78</v>
      </c>
      <c r="AD31" s="80" t="s">
        <v>78</v>
      </c>
      <c r="AE31" s="80" t="s">
        <v>78</v>
      </c>
      <c r="AF31" s="81" t="s">
        <v>78</v>
      </c>
    </row>
    <row r="32" spans="1:32" x14ac:dyDescent="0.4">
      <c r="A32" s="77" t="s">
        <v>80</v>
      </c>
      <c r="B32" s="78" t="s">
        <v>77</v>
      </c>
      <c r="C32" s="79">
        <v>45539.445324074077</v>
      </c>
      <c r="D32" s="80" t="s">
        <v>81</v>
      </c>
      <c r="E32" s="80" t="s">
        <v>81</v>
      </c>
      <c r="F32" s="80" t="s">
        <v>81</v>
      </c>
      <c r="G32" s="80" t="s">
        <v>81</v>
      </c>
      <c r="H32" s="80" t="s">
        <v>81</v>
      </c>
      <c r="I32" s="80" t="s">
        <v>81</v>
      </c>
      <c r="J32" s="80" t="s">
        <v>81</v>
      </c>
      <c r="K32" s="80" t="s">
        <v>81</v>
      </c>
      <c r="L32" s="80" t="s">
        <v>81</v>
      </c>
      <c r="M32" s="80" t="s">
        <v>81</v>
      </c>
      <c r="N32" s="80" t="s">
        <v>81</v>
      </c>
      <c r="O32" s="80" t="s">
        <v>81</v>
      </c>
      <c r="P32" s="80" t="s">
        <v>81</v>
      </c>
      <c r="Q32" s="80" t="s">
        <v>81</v>
      </c>
      <c r="R32" s="80" t="s">
        <v>81</v>
      </c>
      <c r="S32" s="80" t="s">
        <v>81</v>
      </c>
      <c r="T32" s="80" t="s">
        <v>81</v>
      </c>
      <c r="U32" s="80" t="s">
        <v>81</v>
      </c>
      <c r="V32" s="80" t="s">
        <v>81</v>
      </c>
      <c r="W32" s="80" t="s">
        <v>81</v>
      </c>
      <c r="X32" s="80" t="s">
        <v>81</v>
      </c>
      <c r="Y32" s="80" t="s">
        <v>81</v>
      </c>
      <c r="Z32" s="80" t="s">
        <v>81</v>
      </c>
      <c r="AA32" s="80" t="s">
        <v>81</v>
      </c>
      <c r="AB32" s="80" t="s">
        <v>81</v>
      </c>
      <c r="AC32" s="80" t="s">
        <v>81</v>
      </c>
      <c r="AD32" s="80" t="s">
        <v>81</v>
      </c>
      <c r="AE32" s="80" t="s">
        <v>81</v>
      </c>
      <c r="AF32" s="81" t="s">
        <v>81</v>
      </c>
    </row>
    <row r="33" spans="1:32" x14ac:dyDescent="0.4">
      <c r="A33" s="77" t="s">
        <v>84</v>
      </c>
      <c r="B33" s="78" t="s">
        <v>77</v>
      </c>
      <c r="C33" s="79">
        <v>45539.447083333333</v>
      </c>
      <c r="D33" s="80" t="s">
        <v>85</v>
      </c>
      <c r="E33" s="80" t="s">
        <v>85</v>
      </c>
      <c r="F33" s="80" t="s">
        <v>85</v>
      </c>
      <c r="G33" s="80" t="s">
        <v>85</v>
      </c>
      <c r="H33" s="80" t="s">
        <v>85</v>
      </c>
      <c r="I33" s="80" t="s">
        <v>85</v>
      </c>
      <c r="J33" s="80" t="s">
        <v>85</v>
      </c>
      <c r="K33" s="80" t="s">
        <v>85</v>
      </c>
      <c r="L33" s="80" t="s">
        <v>85</v>
      </c>
      <c r="M33" s="80" t="s">
        <v>85</v>
      </c>
      <c r="N33" s="80" t="s">
        <v>85</v>
      </c>
      <c r="O33" s="80" t="s">
        <v>85</v>
      </c>
      <c r="P33" s="80" t="s">
        <v>85</v>
      </c>
      <c r="Q33" s="80" t="s">
        <v>85</v>
      </c>
      <c r="R33" s="80" t="s">
        <v>85</v>
      </c>
      <c r="S33" s="80" t="s">
        <v>85</v>
      </c>
      <c r="T33" s="80" t="s">
        <v>85</v>
      </c>
      <c r="U33" s="80" t="s">
        <v>85</v>
      </c>
      <c r="V33" s="80" t="s">
        <v>85</v>
      </c>
      <c r="W33" s="80" t="s">
        <v>85</v>
      </c>
      <c r="X33" s="80" t="s">
        <v>85</v>
      </c>
      <c r="Y33" s="80" t="s">
        <v>85</v>
      </c>
      <c r="Z33" s="80" t="s">
        <v>85</v>
      </c>
      <c r="AA33" s="80" t="s">
        <v>85</v>
      </c>
      <c r="AB33" s="80" t="s">
        <v>85</v>
      </c>
      <c r="AC33" s="80" t="s">
        <v>85</v>
      </c>
      <c r="AD33" s="80" t="s">
        <v>85</v>
      </c>
      <c r="AE33" s="80" t="s">
        <v>85</v>
      </c>
      <c r="AF33" s="81" t="s">
        <v>85</v>
      </c>
    </row>
    <row r="34" spans="1:32" x14ac:dyDescent="0.4">
      <c r="A34" s="77" t="s">
        <v>87</v>
      </c>
      <c r="B34" s="78" t="s">
        <v>77</v>
      </c>
      <c r="C34" s="79">
        <v>45539.448831018519</v>
      </c>
      <c r="D34" s="80" t="s">
        <v>88</v>
      </c>
      <c r="E34" s="80" t="s">
        <v>88</v>
      </c>
      <c r="F34" s="80" t="s">
        <v>88</v>
      </c>
      <c r="G34" s="80" t="s">
        <v>88</v>
      </c>
      <c r="H34" s="80" t="s">
        <v>88</v>
      </c>
      <c r="I34" s="80" t="s">
        <v>88</v>
      </c>
      <c r="J34" s="80" t="s">
        <v>88</v>
      </c>
      <c r="K34" s="80" t="s">
        <v>88</v>
      </c>
      <c r="L34" s="80" t="s">
        <v>88</v>
      </c>
      <c r="M34" s="80" t="s">
        <v>88</v>
      </c>
      <c r="N34" s="80" t="s">
        <v>88</v>
      </c>
      <c r="O34" s="80" t="s">
        <v>88</v>
      </c>
      <c r="P34" s="80" t="s">
        <v>88</v>
      </c>
      <c r="Q34" s="80" t="s">
        <v>88</v>
      </c>
      <c r="R34" s="80" t="s">
        <v>88</v>
      </c>
      <c r="S34" s="80" t="s">
        <v>88</v>
      </c>
      <c r="T34" s="80" t="s">
        <v>88</v>
      </c>
      <c r="U34" s="80" t="s">
        <v>88</v>
      </c>
      <c r="V34" s="80" t="s">
        <v>88</v>
      </c>
      <c r="W34" s="80" t="s">
        <v>88</v>
      </c>
      <c r="X34" s="80" t="s">
        <v>88</v>
      </c>
      <c r="Y34" s="80" t="s">
        <v>88</v>
      </c>
      <c r="Z34" s="80" t="s">
        <v>88</v>
      </c>
      <c r="AA34" s="80" t="s">
        <v>88</v>
      </c>
      <c r="AB34" s="80" t="s">
        <v>88</v>
      </c>
      <c r="AC34" s="80" t="s">
        <v>88</v>
      </c>
      <c r="AD34" s="80" t="s">
        <v>88</v>
      </c>
      <c r="AE34" s="80" t="s">
        <v>88</v>
      </c>
      <c r="AF34" s="81" t="s">
        <v>88</v>
      </c>
    </row>
    <row r="35" spans="1:32" x14ac:dyDescent="0.4">
      <c r="A35" s="77" t="s">
        <v>89</v>
      </c>
      <c r="B35" s="78" t="s">
        <v>77</v>
      </c>
      <c r="C35" s="79">
        <v>45539.450567129628</v>
      </c>
      <c r="D35" s="80" t="s">
        <v>90</v>
      </c>
      <c r="E35" s="80" t="s">
        <v>90</v>
      </c>
      <c r="F35" s="80" t="s">
        <v>90</v>
      </c>
      <c r="G35" s="80" t="s">
        <v>90</v>
      </c>
      <c r="H35" s="80" t="s">
        <v>90</v>
      </c>
      <c r="I35" s="80" t="s">
        <v>90</v>
      </c>
      <c r="J35" s="80" t="s">
        <v>90</v>
      </c>
      <c r="K35" s="80" t="s">
        <v>90</v>
      </c>
      <c r="L35" s="80" t="s">
        <v>90</v>
      </c>
      <c r="M35" s="80" t="s">
        <v>90</v>
      </c>
      <c r="N35" s="80" t="s">
        <v>90</v>
      </c>
      <c r="O35" s="80" t="s">
        <v>90</v>
      </c>
      <c r="P35" s="80" t="s">
        <v>90</v>
      </c>
      <c r="Q35" s="80" t="s">
        <v>90</v>
      </c>
      <c r="R35" s="80" t="s">
        <v>90</v>
      </c>
      <c r="S35" s="80" t="s">
        <v>90</v>
      </c>
      <c r="T35" s="80" t="s">
        <v>90</v>
      </c>
      <c r="U35" s="80" t="s">
        <v>90</v>
      </c>
      <c r="V35" s="80" t="s">
        <v>90</v>
      </c>
      <c r="W35" s="80" t="s">
        <v>90</v>
      </c>
      <c r="X35" s="80" t="s">
        <v>90</v>
      </c>
      <c r="Y35" s="80" t="s">
        <v>90</v>
      </c>
      <c r="Z35" s="80" t="s">
        <v>90</v>
      </c>
      <c r="AA35" s="80" t="s">
        <v>90</v>
      </c>
      <c r="AB35" s="80" t="s">
        <v>90</v>
      </c>
      <c r="AC35" s="80" t="s">
        <v>90</v>
      </c>
      <c r="AD35" s="80" t="s">
        <v>90</v>
      </c>
      <c r="AE35" s="80" t="s">
        <v>90</v>
      </c>
      <c r="AF35" s="81" t="s">
        <v>90</v>
      </c>
    </row>
    <row r="36" spans="1:32" x14ac:dyDescent="0.4">
      <c r="A36" s="77" t="s">
        <v>92</v>
      </c>
      <c r="B36" s="78" t="s">
        <v>77</v>
      </c>
      <c r="C36" s="79">
        <v>45539.452326388891</v>
      </c>
      <c r="D36" s="80"/>
      <c r="E36" s="80" t="s">
        <v>93</v>
      </c>
      <c r="F36" s="80"/>
      <c r="G36" s="80"/>
      <c r="H36" s="80" t="s">
        <v>93</v>
      </c>
      <c r="I36" s="80"/>
      <c r="J36" s="80" t="s">
        <v>93</v>
      </c>
      <c r="K36" s="80"/>
      <c r="L36" s="80"/>
      <c r="M36" s="80" t="s">
        <v>93</v>
      </c>
      <c r="N36" s="80" t="s">
        <v>93</v>
      </c>
      <c r="O36" s="80" t="s">
        <v>93</v>
      </c>
      <c r="P36" s="80" t="s">
        <v>93</v>
      </c>
      <c r="Q36" s="80" t="s">
        <v>93</v>
      </c>
      <c r="R36" s="80" t="s">
        <v>93</v>
      </c>
      <c r="S36" s="80" t="s">
        <v>93</v>
      </c>
      <c r="T36" s="80"/>
      <c r="U36" s="80" t="s">
        <v>93</v>
      </c>
      <c r="V36" s="80" t="s">
        <v>93</v>
      </c>
      <c r="W36" s="80" t="s">
        <v>93</v>
      </c>
      <c r="X36" s="80" t="s">
        <v>93</v>
      </c>
      <c r="Y36" s="80" t="s">
        <v>93</v>
      </c>
      <c r="Z36" s="80" t="s">
        <v>93</v>
      </c>
      <c r="AA36" s="80"/>
      <c r="AB36" s="80" t="s">
        <v>93</v>
      </c>
      <c r="AC36" s="80"/>
      <c r="AD36" s="80" t="s">
        <v>93</v>
      </c>
      <c r="AE36" s="80"/>
      <c r="AF36" s="81" t="s">
        <v>93</v>
      </c>
    </row>
    <row r="37" spans="1:32" x14ac:dyDescent="0.4">
      <c r="A37" s="77" t="s">
        <v>95</v>
      </c>
      <c r="B37" s="78" t="s">
        <v>77</v>
      </c>
      <c r="C37" s="79">
        <v>45539.454062500001</v>
      </c>
      <c r="D37" s="80"/>
      <c r="E37" s="80" t="s">
        <v>96</v>
      </c>
      <c r="F37" s="80"/>
      <c r="G37" s="80"/>
      <c r="H37" s="80"/>
      <c r="I37" s="80"/>
      <c r="J37" s="80" t="s">
        <v>96</v>
      </c>
      <c r="K37" s="80"/>
      <c r="L37" s="80"/>
      <c r="M37" s="80"/>
      <c r="N37" s="80" t="s">
        <v>96</v>
      </c>
      <c r="O37" s="80" t="s">
        <v>96</v>
      </c>
      <c r="P37" s="80" t="s">
        <v>96</v>
      </c>
      <c r="Q37" s="80" t="s">
        <v>96</v>
      </c>
      <c r="R37" s="80" t="s">
        <v>96</v>
      </c>
      <c r="S37" s="80"/>
      <c r="T37" s="80"/>
      <c r="U37" s="80" t="s">
        <v>96</v>
      </c>
      <c r="V37" s="80"/>
      <c r="W37" s="80"/>
      <c r="X37" s="80" t="s">
        <v>96</v>
      </c>
      <c r="Y37" s="80"/>
      <c r="Z37" s="80"/>
      <c r="AA37" s="80"/>
      <c r="AB37" s="80" t="s">
        <v>96</v>
      </c>
      <c r="AC37" s="80"/>
      <c r="AD37" s="80"/>
      <c r="AE37" s="80"/>
      <c r="AF37" s="81" t="s">
        <v>96</v>
      </c>
    </row>
    <row r="38" spans="1:32" x14ac:dyDescent="0.4">
      <c r="A38" s="77" t="s">
        <v>98</v>
      </c>
      <c r="B38" s="78" t="s">
        <v>77</v>
      </c>
      <c r="C38" s="79">
        <v>45539.455810185187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 t="s">
        <v>96</v>
      </c>
      <c r="X38" s="80"/>
      <c r="Y38" s="80" t="s">
        <v>96</v>
      </c>
      <c r="Z38" s="80"/>
      <c r="AA38" s="80"/>
      <c r="AB38" s="80"/>
      <c r="AC38" s="80"/>
      <c r="AD38" s="80"/>
      <c r="AE38" s="80"/>
      <c r="AF38" s="81"/>
    </row>
    <row r="39" spans="1:32" x14ac:dyDescent="0.4">
      <c r="A39" s="77" t="s">
        <v>99</v>
      </c>
      <c r="B39" s="78" t="s">
        <v>77</v>
      </c>
      <c r="C39" s="79">
        <v>45539.457569444443</v>
      </c>
      <c r="D39" s="80"/>
      <c r="E39" s="80" t="s">
        <v>100</v>
      </c>
      <c r="F39" s="80"/>
      <c r="G39" s="80"/>
      <c r="H39" s="80"/>
      <c r="I39" s="80"/>
      <c r="J39" s="80" t="s">
        <v>100</v>
      </c>
      <c r="K39" s="80"/>
      <c r="L39" s="80"/>
      <c r="M39" s="80"/>
      <c r="N39" s="80"/>
      <c r="O39" s="80" t="s">
        <v>100</v>
      </c>
      <c r="P39" s="80"/>
      <c r="Q39" s="80"/>
      <c r="R39" s="80" t="s">
        <v>100</v>
      </c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1"/>
    </row>
    <row r="40" spans="1:32" x14ac:dyDescent="0.4">
      <c r="A40" s="77" t="s">
        <v>103</v>
      </c>
      <c r="B40" s="78" t="s">
        <v>77</v>
      </c>
      <c r="C40" s="79">
        <v>45539.459317129629</v>
      </c>
      <c r="D40" s="80"/>
      <c r="E40" s="80"/>
      <c r="F40" s="80"/>
      <c r="G40" s="80"/>
      <c r="H40" s="80"/>
      <c r="I40" s="80"/>
      <c r="J40" s="80" t="s">
        <v>104</v>
      </c>
      <c r="K40" s="80"/>
      <c r="L40" s="80"/>
      <c r="M40" s="80"/>
      <c r="N40" s="80"/>
      <c r="O40" s="80"/>
      <c r="P40" s="80"/>
      <c r="Q40" s="80"/>
      <c r="R40" s="80" t="s">
        <v>104</v>
      </c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1"/>
    </row>
    <row r="41" spans="1:32" x14ac:dyDescent="0.4">
      <c r="A41" s="77" t="s">
        <v>106</v>
      </c>
      <c r="B41" s="78" t="s">
        <v>77</v>
      </c>
      <c r="C41" s="79">
        <v>45539.461064814815</v>
      </c>
      <c r="D41" s="80"/>
      <c r="E41" s="80"/>
      <c r="F41" s="80"/>
      <c r="G41" s="80"/>
      <c r="H41" s="80"/>
      <c r="I41" s="80"/>
      <c r="J41" s="80" t="s">
        <v>107</v>
      </c>
      <c r="K41" s="80"/>
      <c r="L41" s="80"/>
      <c r="M41" s="80"/>
      <c r="N41" s="80"/>
      <c r="O41" s="80"/>
      <c r="P41" s="80"/>
      <c r="Q41" s="80"/>
      <c r="R41" s="80" t="s">
        <v>107</v>
      </c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1"/>
    </row>
    <row r="42" spans="1:32" x14ac:dyDescent="0.4">
      <c r="A42" s="77" t="s">
        <v>109</v>
      </c>
      <c r="B42" s="78" t="s">
        <v>77</v>
      </c>
      <c r="C42" s="79">
        <v>45539.462812500002</v>
      </c>
      <c r="D42" s="80"/>
      <c r="E42" s="80"/>
      <c r="F42" s="80"/>
      <c r="G42" s="80"/>
      <c r="H42" s="80"/>
      <c r="I42" s="80"/>
      <c r="J42" s="80" t="s">
        <v>110</v>
      </c>
      <c r="K42" s="80"/>
      <c r="L42" s="80"/>
      <c r="M42" s="80"/>
      <c r="N42" s="80"/>
      <c r="O42" s="80"/>
      <c r="P42" s="80"/>
      <c r="Q42" s="80"/>
      <c r="R42" s="80" t="s">
        <v>110</v>
      </c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1"/>
    </row>
    <row r="43" spans="1:32" x14ac:dyDescent="0.4">
      <c r="A43" s="77" t="s">
        <v>113</v>
      </c>
      <c r="B43" s="78" t="s">
        <v>77</v>
      </c>
      <c r="C43" s="79">
        <v>45539.464548611111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 t="s">
        <v>100</v>
      </c>
      <c r="X43" s="80"/>
      <c r="Y43" s="80" t="s">
        <v>100</v>
      </c>
      <c r="Z43" s="80"/>
      <c r="AA43" s="80"/>
      <c r="AB43" s="80"/>
      <c r="AC43" s="80"/>
      <c r="AD43" s="80"/>
      <c r="AE43" s="80"/>
      <c r="AF43" s="81"/>
    </row>
    <row r="44" spans="1:32" x14ac:dyDescent="0.4">
      <c r="A44" s="77" t="s">
        <v>114</v>
      </c>
      <c r="B44" s="78" t="s">
        <v>77</v>
      </c>
      <c r="C44" s="79">
        <v>45539.466296296298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 t="s">
        <v>100</v>
      </c>
      <c r="Y44" s="80"/>
      <c r="Z44" s="80"/>
      <c r="AA44" s="80"/>
      <c r="AB44" s="80"/>
      <c r="AC44" s="80"/>
      <c r="AD44" s="80"/>
      <c r="AE44" s="80"/>
      <c r="AF44" s="81"/>
    </row>
    <row r="45" spans="1:32" x14ac:dyDescent="0.4">
      <c r="A45" s="77" t="s">
        <v>115</v>
      </c>
      <c r="B45" s="78" t="s">
        <v>77</v>
      </c>
      <c r="C45" s="79">
        <v>45539.468043981484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 t="s">
        <v>107</v>
      </c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1"/>
    </row>
    <row r="46" spans="1:32" x14ac:dyDescent="0.4">
      <c r="A46" s="82" t="s">
        <v>116</v>
      </c>
      <c r="B46" s="83" t="s">
        <v>117</v>
      </c>
      <c r="C46" s="84">
        <v>45539.46979166667</v>
      </c>
      <c r="D46" s="85">
        <v>2.9999999999999997E-4</v>
      </c>
      <c r="E46" s="85">
        <v>1.1999999999999999E-3</v>
      </c>
      <c r="F46" s="85">
        <v>4.7999999999999996E-3</v>
      </c>
      <c r="G46" s="85">
        <v>3.0300000000000001E-2</v>
      </c>
      <c r="H46" s="85">
        <v>-1E-4</v>
      </c>
      <c r="I46" s="85">
        <v>-1E-4</v>
      </c>
      <c r="J46" s="85">
        <v>5.7999999999999996E-3</v>
      </c>
      <c r="K46" s="85">
        <v>1E-4</v>
      </c>
      <c r="L46" s="85">
        <v>-2.9999999999999997E-4</v>
      </c>
      <c r="M46" s="85">
        <v>2.0000000000000001E-4</v>
      </c>
      <c r="N46" s="85">
        <v>-5.9999999999999995E-4</v>
      </c>
      <c r="O46" s="85">
        <v>1.9900000000000001E-2</v>
      </c>
      <c r="P46" s="85">
        <v>3.1600000000000003E-2</v>
      </c>
      <c r="Q46" s="85">
        <v>-5.0000000000000001E-4</v>
      </c>
      <c r="R46" s="85">
        <v>1.9800000000000002E-2</v>
      </c>
      <c r="S46" s="85">
        <v>0</v>
      </c>
      <c r="T46" s="85">
        <v>5.7999999999999996E-3</v>
      </c>
      <c r="U46" s="85">
        <v>8.9999999999999998E-4</v>
      </c>
      <c r="V46" s="85">
        <v>1E-4</v>
      </c>
      <c r="W46" s="85">
        <v>5.4999999999999997E-3</v>
      </c>
      <c r="X46" s="85">
        <v>-8.0999999999999996E-3</v>
      </c>
      <c r="Y46" s="85">
        <v>7.4000000000000003E-3</v>
      </c>
      <c r="Z46" s="85">
        <v>0.10390000000000001</v>
      </c>
      <c r="AA46" s="85">
        <v>4.7999999999999996E-3</v>
      </c>
      <c r="AB46" s="85">
        <v>2.35E-2</v>
      </c>
      <c r="AC46" s="85">
        <v>0</v>
      </c>
      <c r="AD46" s="85">
        <v>1E-4</v>
      </c>
      <c r="AE46" s="85">
        <v>0</v>
      </c>
      <c r="AF46" s="86">
        <v>-1E-3</v>
      </c>
    </row>
    <row r="47" spans="1:32" x14ac:dyDescent="0.4">
      <c r="A47" s="82" t="s">
        <v>118</v>
      </c>
      <c r="B47" s="83" t="s">
        <v>117</v>
      </c>
      <c r="C47" s="84">
        <v>45539.47152777778</v>
      </c>
      <c r="D47" s="85">
        <v>1E-4</v>
      </c>
      <c r="E47" s="85">
        <v>3.8E-3</v>
      </c>
      <c r="F47" s="85">
        <v>5.7000000000000002E-3</v>
      </c>
      <c r="G47" s="85">
        <v>2.52E-2</v>
      </c>
      <c r="H47" s="85">
        <v>0</v>
      </c>
      <c r="I47" s="85">
        <v>1E-4</v>
      </c>
      <c r="J47" s="85">
        <v>1E-4</v>
      </c>
      <c r="K47" s="85">
        <v>0</v>
      </c>
      <c r="L47" s="85">
        <v>-2.0000000000000001E-4</v>
      </c>
      <c r="M47" s="85">
        <v>0</v>
      </c>
      <c r="N47" s="85">
        <v>-5.0000000000000001E-4</v>
      </c>
      <c r="O47" s="85">
        <v>1.5E-3</v>
      </c>
      <c r="P47" s="85">
        <v>1.8200000000000001E-2</v>
      </c>
      <c r="Q47" s="85">
        <v>-6.9999999999999999E-4</v>
      </c>
      <c r="R47" s="85">
        <v>1.9599999999999999E-2</v>
      </c>
      <c r="S47" s="85">
        <v>-2.9999999999999997E-4</v>
      </c>
      <c r="T47" s="85">
        <v>5.1999999999999998E-3</v>
      </c>
      <c r="U47" s="85">
        <v>6.9999999999999999E-4</v>
      </c>
      <c r="V47" s="85">
        <v>-4.0000000000000002E-4</v>
      </c>
      <c r="W47" s="85">
        <v>2.7000000000000001E-3</v>
      </c>
      <c r="X47" s="85">
        <v>-1.04E-2</v>
      </c>
      <c r="Y47" s="85">
        <v>4.7000000000000002E-3</v>
      </c>
      <c r="Z47" s="85">
        <v>0.1056</v>
      </c>
      <c r="AA47" s="85">
        <v>7.4999999999999997E-3</v>
      </c>
      <c r="AB47" s="85">
        <v>2.29E-2</v>
      </c>
      <c r="AC47" s="85">
        <v>0</v>
      </c>
      <c r="AD47" s="85">
        <v>1E-4</v>
      </c>
      <c r="AE47" s="85">
        <v>-4.0000000000000002E-4</v>
      </c>
      <c r="AF47" s="86">
        <v>-8.0000000000000004E-4</v>
      </c>
    </row>
    <row r="48" spans="1:32" x14ac:dyDescent="0.4">
      <c r="A48" s="36" t="s">
        <v>119</v>
      </c>
      <c r="B48" s="37" t="s">
        <v>117</v>
      </c>
      <c r="C48" s="38">
        <v>45539.473287037035</v>
      </c>
      <c r="D48" s="39">
        <v>2.9999999999999997E-4</v>
      </c>
      <c r="E48" s="39">
        <v>1020.52</v>
      </c>
      <c r="F48" s="39">
        <v>4.3E-3</v>
      </c>
      <c r="G48" s="39">
        <v>3.7199999999999997E-2</v>
      </c>
      <c r="H48" s="39">
        <v>9.4000000000000004E-3</v>
      </c>
      <c r="I48" s="39">
        <v>-1E-4</v>
      </c>
      <c r="J48" s="39">
        <v>4.1999999999999997E-3</v>
      </c>
      <c r="K48" s="39">
        <v>2.9999999999999997E-4</v>
      </c>
      <c r="L48" s="39">
        <v>1E-4</v>
      </c>
      <c r="M48" s="39">
        <v>1E-4</v>
      </c>
      <c r="N48" s="39">
        <v>1.6999999999999999E-3</v>
      </c>
      <c r="O48" s="39">
        <v>5.0000000000000001E-4</v>
      </c>
      <c r="P48" s="39">
        <v>3.0200000000000001E-2</v>
      </c>
      <c r="Q48" s="39">
        <v>-6.9999999999999999E-4</v>
      </c>
      <c r="R48" s="39">
        <v>2.5100000000000001E-2</v>
      </c>
      <c r="S48" s="39">
        <v>-1E-4</v>
      </c>
      <c r="T48" s="39">
        <v>8.8000000000000005E-3</v>
      </c>
      <c r="U48" s="39">
        <v>7.4000000000000003E-3</v>
      </c>
      <c r="V48" s="39">
        <v>-2.9999999999999997E-4</v>
      </c>
      <c r="W48" s="39">
        <v>0.01</v>
      </c>
      <c r="X48" s="39">
        <v>1.6500000000000001E-2</v>
      </c>
      <c r="Y48" s="39">
        <v>5.4999999999999997E-3</v>
      </c>
      <c r="Z48" s="39">
        <v>0.1202</v>
      </c>
      <c r="AA48" s="39">
        <v>-2.3999999999999998E-3</v>
      </c>
      <c r="AB48" s="39">
        <v>4.4699999999999997E-2</v>
      </c>
      <c r="AC48" s="39">
        <v>0</v>
      </c>
      <c r="AD48" s="39">
        <v>2.0000000000000001E-4</v>
      </c>
      <c r="AE48" s="39">
        <v>4.0000000000000002E-4</v>
      </c>
      <c r="AF48" s="40">
        <v>3.0000000000000001E-3</v>
      </c>
    </row>
    <row r="49" spans="1:32" x14ac:dyDescent="0.4">
      <c r="A49" s="87" t="s">
        <v>269</v>
      </c>
      <c r="B49" s="52"/>
      <c r="C49" s="88"/>
      <c r="D49" s="89"/>
      <c r="E49" s="90">
        <f>IFERROR(E48/E$15," ")</f>
        <v>1.0205199999999999</v>
      </c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91"/>
    </row>
    <row r="50" spans="1:32" x14ac:dyDescent="0.4">
      <c r="A50" s="82" t="s">
        <v>116</v>
      </c>
      <c r="B50" s="83" t="s">
        <v>117</v>
      </c>
      <c r="C50" s="84">
        <v>45539.475023148145</v>
      </c>
      <c r="D50" s="85">
        <v>-1E-4</v>
      </c>
      <c r="E50" s="85">
        <v>2.1100000000000001E-2</v>
      </c>
      <c r="F50" s="85">
        <v>4.8999999999999998E-3</v>
      </c>
      <c r="G50" s="85">
        <v>2.3599999999999999E-2</v>
      </c>
      <c r="H50" s="85">
        <v>-1E-4</v>
      </c>
      <c r="I50" s="85">
        <v>0</v>
      </c>
      <c r="J50" s="85">
        <v>5.1000000000000004E-3</v>
      </c>
      <c r="K50" s="85">
        <v>1E-4</v>
      </c>
      <c r="L50" s="85">
        <v>-1E-4</v>
      </c>
      <c r="M50" s="85">
        <v>1E-4</v>
      </c>
      <c r="N50" s="85">
        <v>-5.0000000000000001E-4</v>
      </c>
      <c r="O50" s="85">
        <v>-2.3999999999999998E-3</v>
      </c>
      <c r="P50" s="85">
        <v>1.9599999999999999E-2</v>
      </c>
      <c r="Q50" s="85">
        <v>-4.0000000000000002E-4</v>
      </c>
      <c r="R50" s="85">
        <v>1.6299999999999999E-2</v>
      </c>
      <c r="S50" s="85">
        <v>2.9999999999999997E-4</v>
      </c>
      <c r="T50" s="85">
        <v>5.4000000000000003E-3</v>
      </c>
      <c r="U50" s="85">
        <v>2.3E-3</v>
      </c>
      <c r="V50" s="85">
        <v>-1.2999999999999999E-3</v>
      </c>
      <c r="W50" s="85">
        <v>-1.1000000000000001E-3</v>
      </c>
      <c r="X50" s="85">
        <v>-9.9000000000000008E-3</v>
      </c>
      <c r="Y50" s="85">
        <v>8.3999999999999995E-3</v>
      </c>
      <c r="Z50" s="85">
        <v>0.1056</v>
      </c>
      <c r="AA50" s="85">
        <v>8.3000000000000001E-3</v>
      </c>
      <c r="AB50" s="85">
        <v>2.3800000000000002E-2</v>
      </c>
      <c r="AC50" s="85">
        <v>0</v>
      </c>
      <c r="AD50" s="85">
        <v>1E-4</v>
      </c>
      <c r="AE50" s="85">
        <v>-1E-4</v>
      </c>
      <c r="AF50" s="86">
        <v>-6.9999999999999999E-4</v>
      </c>
    </row>
    <row r="51" spans="1:32" x14ac:dyDescent="0.4">
      <c r="A51" s="82" t="s">
        <v>118</v>
      </c>
      <c r="B51" s="83" t="s">
        <v>117</v>
      </c>
      <c r="C51" s="84">
        <v>45539.476736111108</v>
      </c>
      <c r="D51" s="85">
        <v>-1E-4</v>
      </c>
      <c r="E51" s="85">
        <v>8.8000000000000005E-3</v>
      </c>
      <c r="F51" s="85">
        <v>3.0000000000000001E-3</v>
      </c>
      <c r="G51" s="85">
        <v>1.9300000000000001E-2</v>
      </c>
      <c r="H51" s="85">
        <v>-1E-4</v>
      </c>
      <c r="I51" s="85">
        <v>0</v>
      </c>
      <c r="J51" s="85">
        <v>1.1999999999999999E-3</v>
      </c>
      <c r="K51" s="85">
        <v>0</v>
      </c>
      <c r="L51" s="85">
        <v>0</v>
      </c>
      <c r="M51" s="85">
        <v>1E-4</v>
      </c>
      <c r="N51" s="85">
        <v>-5.9999999999999995E-4</v>
      </c>
      <c r="O51" s="85">
        <v>-1.4E-3</v>
      </c>
      <c r="P51" s="85">
        <v>2.4500000000000001E-2</v>
      </c>
      <c r="Q51" s="85">
        <v>-6.9999999999999999E-4</v>
      </c>
      <c r="R51" s="85">
        <v>1.5100000000000001E-2</v>
      </c>
      <c r="S51" s="85">
        <v>0</v>
      </c>
      <c r="T51" s="85">
        <v>4.8999999999999998E-3</v>
      </c>
      <c r="U51" s="85">
        <v>4.0000000000000002E-4</v>
      </c>
      <c r="V51" s="85">
        <v>-6.9999999999999999E-4</v>
      </c>
      <c r="W51" s="85">
        <v>3.0000000000000001E-3</v>
      </c>
      <c r="X51" s="85">
        <v>-8.6E-3</v>
      </c>
      <c r="Y51" s="85">
        <v>4.0000000000000001E-3</v>
      </c>
      <c r="Z51" s="85">
        <v>0.1065</v>
      </c>
      <c r="AA51" s="85">
        <v>4.7000000000000002E-3</v>
      </c>
      <c r="AB51" s="85">
        <v>2.2100000000000002E-2</v>
      </c>
      <c r="AC51" s="85">
        <v>0</v>
      </c>
      <c r="AD51" s="85">
        <v>1E-4</v>
      </c>
      <c r="AE51" s="85">
        <v>-2.9999999999999997E-4</v>
      </c>
      <c r="AF51" s="86">
        <v>-5.0000000000000001E-4</v>
      </c>
    </row>
    <row r="52" spans="1:32" x14ac:dyDescent="0.4">
      <c r="A52" s="36" t="s">
        <v>121</v>
      </c>
      <c r="B52" s="37" t="s">
        <v>117</v>
      </c>
      <c r="C52" s="38">
        <v>45539.478483796294</v>
      </c>
      <c r="D52" s="39">
        <v>0</v>
      </c>
      <c r="E52" s="39">
        <v>4.0899999999999999E-2</v>
      </c>
      <c r="F52" s="39">
        <v>5.3E-3</v>
      </c>
      <c r="G52" s="39">
        <v>7.1999999999999998E-3</v>
      </c>
      <c r="H52" s="39">
        <v>-2.0000000000000001E-4</v>
      </c>
      <c r="I52" s="39">
        <v>0</v>
      </c>
      <c r="J52" s="39">
        <v>-1.1900000000000001E-2</v>
      </c>
      <c r="K52" s="39">
        <v>2.5000000000000001E-3</v>
      </c>
      <c r="L52" s="39">
        <v>-1.2699999999999999E-2</v>
      </c>
      <c r="M52" s="39">
        <v>5.1000000000000004E-3</v>
      </c>
      <c r="N52" s="39">
        <v>-1E-3</v>
      </c>
      <c r="O52" s="39">
        <v>1002.6887</v>
      </c>
      <c r="P52" s="39">
        <v>3.8300000000000001E-2</v>
      </c>
      <c r="Q52" s="39">
        <v>-5.9999999999999995E-4</v>
      </c>
      <c r="R52" s="39" t="s">
        <v>122</v>
      </c>
      <c r="S52" s="39">
        <v>8.3999999999999995E-3</v>
      </c>
      <c r="T52" s="39">
        <v>4.1999999999999997E-3</v>
      </c>
      <c r="U52" s="39">
        <v>6.9999999999999999E-4</v>
      </c>
      <c r="V52" s="39">
        <v>7.6E-3</v>
      </c>
      <c r="W52" s="39">
        <v>1.1999999999999999E-3</v>
      </c>
      <c r="X52" s="39">
        <v>5.0000000000000001E-3</v>
      </c>
      <c r="Y52" s="39">
        <v>9.4999999999999998E-3</v>
      </c>
      <c r="Z52" s="39">
        <v>0.1132</v>
      </c>
      <c r="AA52" s="39">
        <v>-2.5499999999999998E-2</v>
      </c>
      <c r="AB52" s="39">
        <v>1.32E-2</v>
      </c>
      <c r="AC52" s="39">
        <v>4.0000000000000002E-4</v>
      </c>
      <c r="AD52" s="39">
        <v>0</v>
      </c>
      <c r="AE52" s="39">
        <v>-3.8999999999999998E-3</v>
      </c>
      <c r="AF52" s="40">
        <v>2.5000000000000001E-3</v>
      </c>
    </row>
    <row r="53" spans="1:32" x14ac:dyDescent="0.4">
      <c r="A53" s="87" t="s">
        <v>269</v>
      </c>
      <c r="B53" s="83"/>
      <c r="C53" s="88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90">
        <f>IFERROR(O52/O$16," ")</f>
        <v>1.0026887</v>
      </c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6"/>
    </row>
    <row r="54" spans="1:32" x14ac:dyDescent="0.4">
      <c r="A54" s="82" t="s">
        <v>116</v>
      </c>
      <c r="B54" s="83" t="s">
        <v>117</v>
      </c>
      <c r="C54" s="84">
        <v>45539.480219907404</v>
      </c>
      <c r="D54" s="85">
        <v>1E-4</v>
      </c>
      <c r="E54" s="85">
        <v>4.8999999999999998E-3</v>
      </c>
      <c r="F54" s="85">
        <v>5.0000000000000001E-3</v>
      </c>
      <c r="G54" s="85">
        <v>1.66E-2</v>
      </c>
      <c r="H54" s="85">
        <v>-2.0000000000000001E-4</v>
      </c>
      <c r="I54" s="85">
        <v>0</v>
      </c>
      <c r="J54" s="85">
        <v>1.2999999999999999E-3</v>
      </c>
      <c r="K54" s="85">
        <v>0</v>
      </c>
      <c r="L54" s="85">
        <v>-2.0000000000000001E-4</v>
      </c>
      <c r="M54" s="85">
        <v>-1E-4</v>
      </c>
      <c r="N54" s="85">
        <v>-5.0000000000000001E-4</v>
      </c>
      <c r="O54" s="85">
        <v>0.02</v>
      </c>
      <c r="P54" s="85">
        <v>2.4400000000000002E-2</v>
      </c>
      <c r="Q54" s="85">
        <v>-6.9999999999999999E-4</v>
      </c>
      <c r="R54" s="85">
        <v>1.6E-2</v>
      </c>
      <c r="S54" s="85">
        <v>-2.9999999999999997E-4</v>
      </c>
      <c r="T54" s="85">
        <v>4.4000000000000003E-3</v>
      </c>
      <c r="U54" s="85">
        <v>2.5999999999999999E-3</v>
      </c>
      <c r="V54" s="85">
        <v>-4.0000000000000002E-4</v>
      </c>
      <c r="W54" s="85">
        <v>1.1000000000000001E-3</v>
      </c>
      <c r="X54" s="85">
        <v>-7.1000000000000004E-3</v>
      </c>
      <c r="Y54" s="85">
        <v>5.0000000000000001E-3</v>
      </c>
      <c r="Z54" s="85">
        <v>0.1046</v>
      </c>
      <c r="AA54" s="85">
        <v>-1.5E-3</v>
      </c>
      <c r="AB54" s="85">
        <v>2.2599999999999999E-2</v>
      </c>
      <c r="AC54" s="85">
        <v>0</v>
      </c>
      <c r="AD54" s="85">
        <v>1E-4</v>
      </c>
      <c r="AE54" s="85">
        <v>-2.9999999999999997E-4</v>
      </c>
      <c r="AF54" s="86">
        <v>-8.0000000000000004E-4</v>
      </c>
    </row>
    <row r="55" spans="1:32" x14ac:dyDescent="0.4">
      <c r="A55" s="82" t="s">
        <v>118</v>
      </c>
      <c r="B55" s="83" t="s">
        <v>117</v>
      </c>
      <c r="C55" s="84">
        <v>45539.48196759259</v>
      </c>
      <c r="D55" s="85">
        <v>-1E-4</v>
      </c>
      <c r="E55" s="85">
        <v>6.7999999999999996E-3</v>
      </c>
      <c r="F55" s="85">
        <v>2.7000000000000001E-3</v>
      </c>
      <c r="G55" s="85">
        <v>1.26E-2</v>
      </c>
      <c r="H55" s="85">
        <v>0</v>
      </c>
      <c r="I55" s="85">
        <v>0</v>
      </c>
      <c r="J55" s="85">
        <v>-4.0000000000000002E-4</v>
      </c>
      <c r="K55" s="85">
        <v>1E-4</v>
      </c>
      <c r="L55" s="85">
        <v>-1E-4</v>
      </c>
      <c r="M55" s="85">
        <v>1E-4</v>
      </c>
      <c r="N55" s="85">
        <v>-5.9999999999999995E-4</v>
      </c>
      <c r="O55" s="85">
        <v>8.9999999999999998E-4</v>
      </c>
      <c r="P55" s="85">
        <v>2.5399999999999999E-2</v>
      </c>
      <c r="Q55" s="85">
        <v>-3.5999999999999999E-3</v>
      </c>
      <c r="R55" s="85">
        <v>1.52E-2</v>
      </c>
      <c r="S55" s="85">
        <v>-1E-4</v>
      </c>
      <c r="T55" s="85">
        <v>3.8999999999999998E-3</v>
      </c>
      <c r="U55" s="85">
        <v>1E-3</v>
      </c>
      <c r="V55" s="85">
        <v>-4.0000000000000002E-4</v>
      </c>
      <c r="W55" s="85">
        <v>3.5000000000000001E-3</v>
      </c>
      <c r="X55" s="85">
        <v>-0.01</v>
      </c>
      <c r="Y55" s="85">
        <v>4.7000000000000002E-3</v>
      </c>
      <c r="Z55" s="85">
        <v>0.1027</v>
      </c>
      <c r="AA55" s="85">
        <v>2.0999999999999999E-3</v>
      </c>
      <c r="AB55" s="85">
        <v>2.35E-2</v>
      </c>
      <c r="AC55" s="85">
        <v>0</v>
      </c>
      <c r="AD55" s="85">
        <v>1E-4</v>
      </c>
      <c r="AE55" s="85">
        <v>-2.0000000000000001E-4</v>
      </c>
      <c r="AF55" s="86">
        <v>-8.9999999999999998E-4</v>
      </c>
    </row>
    <row r="56" spans="1:32" x14ac:dyDescent="0.4">
      <c r="A56" s="36" t="s">
        <v>123</v>
      </c>
      <c r="B56" s="37" t="s">
        <v>117</v>
      </c>
      <c r="C56" s="38">
        <v>45539.483703703707</v>
      </c>
      <c r="D56" s="39">
        <v>-2E-3</v>
      </c>
      <c r="E56" s="39">
        <v>5.8999999999999999E-3</v>
      </c>
      <c r="F56" s="39">
        <v>1.9E-3</v>
      </c>
      <c r="G56" s="39">
        <v>1.0200000000000001E-2</v>
      </c>
      <c r="H56" s="39">
        <v>-1E-4</v>
      </c>
      <c r="I56" s="39">
        <v>-1E-4</v>
      </c>
      <c r="J56" s="39" t="s">
        <v>125</v>
      </c>
      <c r="K56" s="39">
        <v>1E-4</v>
      </c>
      <c r="L56" s="39">
        <v>-2.5000000000000001E-3</v>
      </c>
      <c r="M56" s="39">
        <v>-1.8599999999999998E-2</v>
      </c>
      <c r="N56" s="39">
        <v>-8.9999999999999998E-4</v>
      </c>
      <c r="O56" s="39">
        <v>-2.8E-3</v>
      </c>
      <c r="P56" s="39">
        <v>2.5399999999999999E-2</v>
      </c>
      <c r="Q56" s="39">
        <v>1E-4</v>
      </c>
      <c r="R56" s="39">
        <v>1.66E-2</v>
      </c>
      <c r="S56" s="39">
        <v>99.820700000000002</v>
      </c>
      <c r="T56" s="39">
        <v>3.8999999999999998E-3</v>
      </c>
      <c r="U56" s="39">
        <v>5.0000000000000001E-4</v>
      </c>
      <c r="V56" s="39">
        <v>-1.4E-3</v>
      </c>
      <c r="W56" s="39">
        <v>2E-3</v>
      </c>
      <c r="X56" s="39">
        <v>-9.4999999999999998E-3</v>
      </c>
      <c r="Y56" s="39">
        <v>-7.7700000000000005E-2</v>
      </c>
      <c r="Z56" s="39">
        <v>0.1077</v>
      </c>
      <c r="AA56" s="39">
        <v>1.6400000000000001E-2</v>
      </c>
      <c r="AB56" s="39">
        <v>2.1100000000000001E-2</v>
      </c>
      <c r="AC56" s="39">
        <v>0</v>
      </c>
      <c r="AD56" s="39">
        <v>1E-4</v>
      </c>
      <c r="AE56" s="39">
        <v>2.9999999999999997E-4</v>
      </c>
      <c r="AF56" s="40">
        <v>-8.9999999999999998E-4</v>
      </c>
    </row>
    <row r="57" spans="1:32" x14ac:dyDescent="0.4">
      <c r="A57" s="87" t="s">
        <v>269</v>
      </c>
      <c r="B57" s="52"/>
      <c r="C57" s="88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90">
        <f>IFERROR(S56/S$17," ")</f>
        <v>0.99820700000000007</v>
      </c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6"/>
    </row>
    <row r="58" spans="1:32" x14ac:dyDescent="0.4">
      <c r="A58" s="36" t="s">
        <v>126</v>
      </c>
      <c r="B58" s="37" t="s">
        <v>117</v>
      </c>
      <c r="C58" s="38">
        <v>45539.485451388886</v>
      </c>
      <c r="D58" s="39">
        <v>1E-4</v>
      </c>
      <c r="E58" s="39">
        <v>8.4599999999999995E-2</v>
      </c>
      <c r="F58" s="39">
        <v>3.5999999999999999E-3</v>
      </c>
      <c r="G58" s="39">
        <v>2.0400000000000001E-2</v>
      </c>
      <c r="H58" s="39">
        <v>1.9E-3</v>
      </c>
      <c r="I58" s="39">
        <v>0</v>
      </c>
      <c r="J58" s="39">
        <v>995.24929999999995</v>
      </c>
      <c r="K58" s="39">
        <v>8.5000000000000006E-3</v>
      </c>
      <c r="L58" s="39">
        <v>4.0000000000000002E-4</v>
      </c>
      <c r="M58" s="39">
        <v>1.2999999999999999E-3</v>
      </c>
      <c r="N58" s="39">
        <v>1.4E-3</v>
      </c>
      <c r="O58" s="39">
        <v>2.5000000000000001E-3</v>
      </c>
      <c r="P58" s="39">
        <v>3.04E-2</v>
      </c>
      <c r="Q58" s="39">
        <v>2.3999999999999998E-3</v>
      </c>
      <c r="R58" s="39">
        <v>1034.7955999999999</v>
      </c>
      <c r="S58" s="39">
        <v>4.7000000000000002E-3</v>
      </c>
      <c r="T58" s="39">
        <v>4.7000000000000002E-3</v>
      </c>
      <c r="U58" s="39">
        <v>1.5699999999999999E-2</v>
      </c>
      <c r="V58" s="39">
        <v>3.8E-3</v>
      </c>
      <c r="W58" s="39">
        <v>2.7000000000000001E-3</v>
      </c>
      <c r="X58" s="39">
        <v>-3.5000000000000001E-3</v>
      </c>
      <c r="Y58" s="39">
        <v>4.53E-2</v>
      </c>
      <c r="Z58" s="39">
        <v>0.1062</v>
      </c>
      <c r="AA58" s="39">
        <v>7.6E-3</v>
      </c>
      <c r="AB58" s="39">
        <v>5.1700000000000003E-2</v>
      </c>
      <c r="AC58" s="39">
        <v>7.9000000000000008E-3</v>
      </c>
      <c r="AD58" s="39">
        <v>-4.0000000000000002E-4</v>
      </c>
      <c r="AE58" s="39">
        <v>1.1000000000000001E-3</v>
      </c>
      <c r="AF58" s="40">
        <v>1.0699999999999999E-2</v>
      </c>
    </row>
    <row r="59" spans="1:32" x14ac:dyDescent="0.4">
      <c r="A59" s="87" t="s">
        <v>269</v>
      </c>
      <c r="B59" s="52"/>
      <c r="C59" s="88"/>
      <c r="D59" s="85"/>
      <c r="E59" s="85"/>
      <c r="F59" s="85"/>
      <c r="G59" s="85"/>
      <c r="H59" s="85"/>
      <c r="I59" s="85"/>
      <c r="J59" s="90">
        <f>IFERROR(J58/J$18," ")</f>
        <v>0.9952493</v>
      </c>
      <c r="K59" s="85"/>
      <c r="L59" s="85"/>
      <c r="M59" s="85"/>
      <c r="N59" s="85"/>
      <c r="O59" s="85"/>
      <c r="P59" s="85"/>
      <c r="Q59" s="85"/>
      <c r="R59" s="89">
        <f>IFERROR(R58/R$18," ")</f>
        <v>1.0347955999999998</v>
      </c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6"/>
    </row>
    <row r="60" spans="1:32" x14ac:dyDescent="0.4">
      <c r="A60" s="82" t="s">
        <v>116</v>
      </c>
      <c r="B60" s="83" t="s">
        <v>117</v>
      </c>
      <c r="C60" s="84">
        <v>45539.487199074072</v>
      </c>
      <c r="D60" s="85">
        <v>-1E-4</v>
      </c>
      <c r="E60" s="85">
        <v>5.1000000000000004E-3</v>
      </c>
      <c r="F60" s="85">
        <v>3.7000000000000002E-3</v>
      </c>
      <c r="G60" s="85">
        <v>1.12E-2</v>
      </c>
      <c r="H60" s="85">
        <v>-1E-4</v>
      </c>
      <c r="I60" s="85">
        <v>-1E-4</v>
      </c>
      <c r="J60" s="85">
        <v>1.0999999999999999E-2</v>
      </c>
      <c r="K60" s="85">
        <v>0</v>
      </c>
      <c r="L60" s="85">
        <v>-2.0000000000000001E-4</v>
      </c>
      <c r="M60" s="85">
        <v>-1E-4</v>
      </c>
      <c r="N60" s="85">
        <v>-4.0000000000000002E-4</v>
      </c>
      <c r="O60" s="85">
        <v>-8.0000000000000004E-4</v>
      </c>
      <c r="P60" s="85">
        <v>1.5800000000000002E-2</v>
      </c>
      <c r="Q60" s="85">
        <v>-6.9999999999999999E-4</v>
      </c>
      <c r="R60" s="85">
        <v>2.1399999999999999E-2</v>
      </c>
      <c r="S60" s="85">
        <v>2.0000000000000001E-4</v>
      </c>
      <c r="T60" s="85">
        <v>4.1999999999999997E-3</v>
      </c>
      <c r="U60" s="85">
        <v>8.9999999999999998E-4</v>
      </c>
      <c r="V60" s="85">
        <v>-1E-3</v>
      </c>
      <c r="W60" s="85">
        <v>1.6000000000000001E-3</v>
      </c>
      <c r="X60" s="85">
        <v>-9.7999999999999997E-3</v>
      </c>
      <c r="Y60" s="85">
        <v>1.9E-3</v>
      </c>
      <c r="Z60" s="85">
        <v>0.1041</v>
      </c>
      <c r="AA60" s="85">
        <v>9.7999999999999997E-3</v>
      </c>
      <c r="AB60" s="85">
        <v>2.3900000000000001E-2</v>
      </c>
      <c r="AC60" s="85">
        <v>0</v>
      </c>
      <c r="AD60" s="85">
        <v>1E-4</v>
      </c>
      <c r="AE60" s="85">
        <v>1E-4</v>
      </c>
      <c r="AF60" s="86">
        <v>-1.1999999999999999E-3</v>
      </c>
    </row>
    <row r="61" spans="1:32" x14ac:dyDescent="0.4">
      <c r="A61" s="82" t="s">
        <v>118</v>
      </c>
      <c r="B61" s="83" t="s">
        <v>117</v>
      </c>
      <c r="C61" s="84">
        <v>45539.488935185182</v>
      </c>
      <c r="D61" s="85">
        <v>2.0000000000000001E-4</v>
      </c>
      <c r="E61" s="85">
        <v>1.9E-3</v>
      </c>
      <c r="F61" s="85">
        <v>4.1000000000000003E-3</v>
      </c>
      <c r="G61" s="85">
        <v>6.4999999999999997E-3</v>
      </c>
      <c r="H61" s="85">
        <v>-1E-4</v>
      </c>
      <c r="I61" s="85">
        <v>-1E-4</v>
      </c>
      <c r="J61" s="85">
        <v>3.0999999999999999E-3</v>
      </c>
      <c r="K61" s="85">
        <v>0</v>
      </c>
      <c r="L61" s="85">
        <v>-2.9999999999999997E-4</v>
      </c>
      <c r="M61" s="85">
        <v>1E-4</v>
      </c>
      <c r="N61" s="85">
        <v>-5.9999999999999995E-4</v>
      </c>
      <c r="O61" s="85">
        <v>-2.3E-3</v>
      </c>
      <c r="P61" s="85">
        <v>1.8499999999999999E-2</v>
      </c>
      <c r="Q61" s="85">
        <v>2.9999999999999997E-4</v>
      </c>
      <c r="R61" s="85">
        <v>1.95E-2</v>
      </c>
      <c r="S61" s="85">
        <v>1E-4</v>
      </c>
      <c r="T61" s="85">
        <v>4.1000000000000003E-3</v>
      </c>
      <c r="U61" s="85">
        <v>1.1000000000000001E-3</v>
      </c>
      <c r="V61" s="85">
        <v>5.0000000000000001E-4</v>
      </c>
      <c r="W61" s="85">
        <v>8.0000000000000004E-4</v>
      </c>
      <c r="X61" s="85">
        <v>-9.2999999999999992E-3</v>
      </c>
      <c r="Y61" s="85">
        <v>5.4000000000000003E-3</v>
      </c>
      <c r="Z61" s="85">
        <v>0.1041</v>
      </c>
      <c r="AA61" s="85">
        <v>8.3999999999999995E-3</v>
      </c>
      <c r="AB61" s="85">
        <v>2.3599999999999999E-2</v>
      </c>
      <c r="AC61" s="85">
        <v>0</v>
      </c>
      <c r="AD61" s="85">
        <v>1E-4</v>
      </c>
      <c r="AE61" s="85">
        <v>-2.9999999999999997E-4</v>
      </c>
      <c r="AF61" s="86">
        <v>-5.9999999999999995E-4</v>
      </c>
    </row>
    <row r="62" spans="1:32" x14ac:dyDescent="0.4">
      <c r="A62" s="36" t="s">
        <v>127</v>
      </c>
      <c r="B62" s="37" t="s">
        <v>117</v>
      </c>
      <c r="C62" s="38">
        <v>45539.490682870368</v>
      </c>
      <c r="D62" s="39">
        <v>2.0000000000000001E-4</v>
      </c>
      <c r="E62" s="39">
        <v>6.4999999999999997E-3</v>
      </c>
      <c r="F62" s="39">
        <v>3.5000000000000001E-3</v>
      </c>
      <c r="G62" s="39">
        <v>7.4000000000000003E-3</v>
      </c>
      <c r="H62" s="39">
        <v>-4.0000000000000002E-4</v>
      </c>
      <c r="I62" s="39">
        <v>-2.9999999999999997E-4</v>
      </c>
      <c r="J62" s="39">
        <v>9.7000000000000003E-2</v>
      </c>
      <c r="K62" s="39">
        <v>0</v>
      </c>
      <c r="L62" s="39">
        <v>-1E-4</v>
      </c>
      <c r="M62" s="39">
        <v>2.0000000000000001E-4</v>
      </c>
      <c r="N62" s="39">
        <v>-1.6999999999999999E-3</v>
      </c>
      <c r="O62" s="39">
        <v>-2.8E-3</v>
      </c>
      <c r="P62" s="39">
        <v>2.1899999999999999E-2</v>
      </c>
      <c r="Q62" s="39">
        <v>-3.5999999999999999E-3</v>
      </c>
      <c r="R62" s="39">
        <v>1.84E-2</v>
      </c>
      <c r="S62" s="39">
        <v>-2.0000000000000001E-4</v>
      </c>
      <c r="T62" s="39">
        <v>4.7999999999999996E-3</v>
      </c>
      <c r="U62" s="39">
        <v>-1.6000000000000001E-3</v>
      </c>
      <c r="V62" s="39">
        <v>-1.1999999999999999E-3</v>
      </c>
      <c r="W62" s="39">
        <v>-1E-3</v>
      </c>
      <c r="X62" s="39">
        <v>-1.32E-2</v>
      </c>
      <c r="Y62" s="39">
        <v>1E-3</v>
      </c>
      <c r="Z62" s="39">
        <v>0.1124</v>
      </c>
      <c r="AA62" s="39">
        <v>2.9999999999999997E-4</v>
      </c>
      <c r="AB62" s="39">
        <v>6.83E-2</v>
      </c>
      <c r="AC62" s="39">
        <v>0</v>
      </c>
      <c r="AD62" s="39">
        <v>20.521799999999999</v>
      </c>
      <c r="AE62" s="39">
        <v>-5.7000000000000002E-3</v>
      </c>
      <c r="AF62" s="40">
        <v>-1.1999999999999999E-3</v>
      </c>
    </row>
    <row r="63" spans="1:32" x14ac:dyDescent="0.4">
      <c r="A63" s="87" t="s">
        <v>269</v>
      </c>
      <c r="B63" s="52"/>
      <c r="C63" s="88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9">
        <f>IFERROR(AD62/AD$19," ")</f>
        <v>1.0260899999999999</v>
      </c>
      <c r="AE63" s="85"/>
      <c r="AF63" s="86"/>
    </row>
    <row r="64" spans="1:32" x14ac:dyDescent="0.4">
      <c r="A64" s="82" t="s">
        <v>116</v>
      </c>
      <c r="B64" s="83" t="s">
        <v>117</v>
      </c>
      <c r="C64" s="84">
        <v>45539.492430555554</v>
      </c>
      <c r="D64" s="85">
        <v>0</v>
      </c>
      <c r="E64" s="85">
        <v>3.5000000000000001E-3</v>
      </c>
      <c r="F64" s="85">
        <v>3.0000000000000001E-3</v>
      </c>
      <c r="G64" s="85">
        <v>6.7000000000000002E-3</v>
      </c>
      <c r="H64" s="85">
        <v>-1E-4</v>
      </c>
      <c r="I64" s="85">
        <v>0</v>
      </c>
      <c r="J64" s="85">
        <v>1.6999999999999999E-3</v>
      </c>
      <c r="K64" s="85">
        <v>1E-4</v>
      </c>
      <c r="L64" s="85">
        <v>-2.9999999999999997E-4</v>
      </c>
      <c r="M64" s="85">
        <v>-1E-4</v>
      </c>
      <c r="N64" s="85">
        <v>-1.1999999999999999E-3</v>
      </c>
      <c r="O64" s="85">
        <v>-1.8E-3</v>
      </c>
      <c r="P64" s="85">
        <v>2.4500000000000001E-2</v>
      </c>
      <c r="Q64" s="85">
        <v>-1.2999999999999999E-3</v>
      </c>
      <c r="R64" s="85">
        <v>1.66E-2</v>
      </c>
      <c r="S64" s="85">
        <v>-1E-4</v>
      </c>
      <c r="T64" s="85">
        <v>3.5999999999999999E-3</v>
      </c>
      <c r="U64" s="85">
        <v>-5.9999999999999995E-4</v>
      </c>
      <c r="V64" s="85">
        <v>-4.0000000000000002E-4</v>
      </c>
      <c r="W64" s="85">
        <v>2.2000000000000001E-3</v>
      </c>
      <c r="X64" s="85">
        <v>-8.8999999999999999E-3</v>
      </c>
      <c r="Y64" s="85">
        <v>7.4000000000000003E-3</v>
      </c>
      <c r="Z64" s="85">
        <v>0.10489999999999999</v>
      </c>
      <c r="AA64" s="85">
        <v>6.4000000000000003E-3</v>
      </c>
      <c r="AB64" s="85">
        <v>2.2700000000000001E-2</v>
      </c>
      <c r="AC64" s="85">
        <v>0</v>
      </c>
      <c r="AD64" s="85">
        <v>3.8E-3</v>
      </c>
      <c r="AE64" s="85">
        <v>-4.0000000000000002E-4</v>
      </c>
      <c r="AF64" s="86">
        <v>-8.9999999999999998E-4</v>
      </c>
    </row>
    <row r="65" spans="1:32" x14ac:dyDescent="0.4">
      <c r="A65" s="82" t="s">
        <v>118</v>
      </c>
      <c r="B65" s="83" t="s">
        <v>117</v>
      </c>
      <c r="C65" s="84">
        <v>45539.494166666664</v>
      </c>
      <c r="D65" s="85">
        <v>2.0000000000000001E-4</v>
      </c>
      <c r="E65" s="85">
        <v>1.9E-3</v>
      </c>
      <c r="F65" s="85">
        <v>4.3E-3</v>
      </c>
      <c r="G65" s="85">
        <v>4.0000000000000001E-3</v>
      </c>
      <c r="H65" s="85">
        <v>-1E-4</v>
      </c>
      <c r="I65" s="85">
        <v>0</v>
      </c>
      <c r="J65" s="85">
        <v>3.5000000000000001E-3</v>
      </c>
      <c r="K65" s="85">
        <v>1E-4</v>
      </c>
      <c r="L65" s="85">
        <v>-1E-4</v>
      </c>
      <c r="M65" s="85">
        <v>-1E-4</v>
      </c>
      <c r="N65" s="85">
        <v>-8.0000000000000004E-4</v>
      </c>
      <c r="O65" s="85">
        <v>-1.8E-3</v>
      </c>
      <c r="P65" s="85">
        <v>2.18E-2</v>
      </c>
      <c r="Q65" s="85">
        <v>-2.0000000000000001E-4</v>
      </c>
      <c r="R65" s="85">
        <v>1.5800000000000002E-2</v>
      </c>
      <c r="S65" s="85">
        <v>1E-4</v>
      </c>
      <c r="T65" s="85">
        <v>4.1999999999999997E-3</v>
      </c>
      <c r="U65" s="85">
        <v>1.1999999999999999E-3</v>
      </c>
      <c r="V65" s="85">
        <v>-1.1000000000000001E-3</v>
      </c>
      <c r="W65" s="85">
        <v>1.6000000000000001E-3</v>
      </c>
      <c r="X65" s="85">
        <v>-8.9999999999999993E-3</v>
      </c>
      <c r="Y65" s="85">
        <v>6.3E-3</v>
      </c>
      <c r="Z65" s="85">
        <v>0.1023</v>
      </c>
      <c r="AA65" s="85">
        <v>2.8E-3</v>
      </c>
      <c r="AB65" s="85">
        <v>2.3E-2</v>
      </c>
      <c r="AC65" s="85">
        <v>0</v>
      </c>
      <c r="AD65" s="85">
        <v>1.2999999999999999E-3</v>
      </c>
      <c r="AE65" s="85">
        <v>0</v>
      </c>
      <c r="AF65" s="86">
        <v>-6.9999999999999999E-4</v>
      </c>
    </row>
    <row r="66" spans="1:32" x14ac:dyDescent="0.4">
      <c r="A66" s="82" t="s">
        <v>129</v>
      </c>
      <c r="B66" s="83" t="s">
        <v>117</v>
      </c>
      <c r="C66" s="84">
        <v>45539.49590277778</v>
      </c>
      <c r="D66" s="85">
        <v>1E-4</v>
      </c>
      <c r="E66" s="85">
        <v>5.4999999999999997E-3</v>
      </c>
      <c r="F66" s="85">
        <v>4.8999999999999998E-3</v>
      </c>
      <c r="G66" s="85">
        <v>2.2000000000000001E-3</v>
      </c>
      <c r="H66" s="85">
        <v>-1E-4</v>
      </c>
      <c r="I66" s="85">
        <v>-1E-4</v>
      </c>
      <c r="J66" s="85">
        <v>5.4000000000000003E-3</v>
      </c>
      <c r="K66" s="85">
        <v>0</v>
      </c>
      <c r="L66" s="85">
        <v>0</v>
      </c>
      <c r="M66" s="85">
        <v>1E-4</v>
      </c>
      <c r="N66" s="85">
        <v>2.0000000000000001E-4</v>
      </c>
      <c r="O66" s="85">
        <v>-2.5000000000000001E-3</v>
      </c>
      <c r="P66" s="85">
        <v>2.3599999999999999E-2</v>
      </c>
      <c r="Q66" s="85">
        <v>-2E-3</v>
      </c>
      <c r="R66" s="85">
        <v>1.47E-2</v>
      </c>
      <c r="S66" s="85">
        <v>1E-4</v>
      </c>
      <c r="T66" s="85">
        <v>4.0000000000000001E-3</v>
      </c>
      <c r="U66" s="85">
        <v>4.0000000000000002E-4</v>
      </c>
      <c r="V66" s="85">
        <v>-8.9999999999999998E-4</v>
      </c>
      <c r="W66" s="85">
        <v>5.0000000000000001E-4</v>
      </c>
      <c r="X66" s="85">
        <v>-8.6E-3</v>
      </c>
      <c r="Y66" s="85">
        <v>7.1000000000000004E-3</v>
      </c>
      <c r="Z66" s="85">
        <v>0.1057</v>
      </c>
      <c r="AA66" s="85">
        <v>1.8E-3</v>
      </c>
      <c r="AB66" s="85">
        <v>2.4299999999999999E-2</v>
      </c>
      <c r="AC66" s="85">
        <v>0</v>
      </c>
      <c r="AD66" s="85">
        <v>8.0000000000000004E-4</v>
      </c>
      <c r="AE66" s="85">
        <v>-1E-4</v>
      </c>
      <c r="AF66" s="86">
        <v>1E-4</v>
      </c>
    </row>
    <row r="67" spans="1:32" x14ac:dyDescent="0.4">
      <c r="A67" s="46" t="s">
        <v>130</v>
      </c>
      <c r="B67" s="47" t="s">
        <v>117</v>
      </c>
      <c r="C67" s="48">
        <v>45539.49763888889</v>
      </c>
      <c r="D67" s="49">
        <v>5.1727999999999996</v>
      </c>
      <c r="E67" s="49">
        <v>5.1516000000000002</v>
      </c>
      <c r="F67" s="49">
        <v>5.2102000000000004</v>
      </c>
      <c r="G67" s="49">
        <v>5.0956000000000001</v>
      </c>
      <c r="H67" s="49">
        <v>5.1928000000000001</v>
      </c>
      <c r="I67" s="49">
        <v>4.9757999999999996</v>
      </c>
      <c r="J67" s="49">
        <v>5.1725000000000003</v>
      </c>
      <c r="K67" s="49">
        <v>5.1398999999999999</v>
      </c>
      <c r="L67" s="49">
        <v>5.1989000000000001</v>
      </c>
      <c r="M67" s="49">
        <v>5.1531000000000002</v>
      </c>
      <c r="N67" s="49">
        <v>5.0787000000000004</v>
      </c>
      <c r="O67" s="49">
        <v>5.0243000000000002</v>
      </c>
      <c r="P67" s="49">
        <v>5.3592000000000004</v>
      </c>
      <c r="Q67" s="49">
        <v>5.3315999999999999</v>
      </c>
      <c r="R67" s="49">
        <v>5.0660999999999996</v>
      </c>
      <c r="S67" s="49">
        <v>4.9715999999999996</v>
      </c>
      <c r="T67" s="49">
        <v>5.3832000000000004</v>
      </c>
      <c r="U67" s="49">
        <v>5.3559000000000001</v>
      </c>
      <c r="V67" s="49">
        <v>5.1577000000000002</v>
      </c>
      <c r="W67" s="49">
        <v>5.1456999999999997</v>
      </c>
      <c r="X67" s="49">
        <v>5.2678000000000003</v>
      </c>
      <c r="Y67" s="49">
        <v>5.0194000000000001</v>
      </c>
      <c r="Z67" s="49">
        <v>5.0481999999999996</v>
      </c>
      <c r="AA67" s="49">
        <v>5.1379000000000001</v>
      </c>
      <c r="AB67" s="49">
        <v>4.9268000000000001</v>
      </c>
      <c r="AC67" s="49">
        <v>5.2587999999999999</v>
      </c>
      <c r="AD67" s="49">
        <v>5.1871999999999998</v>
      </c>
      <c r="AE67" s="49">
        <v>5.1866000000000003</v>
      </c>
      <c r="AF67" s="50">
        <v>5.1200999999999999</v>
      </c>
    </row>
    <row r="68" spans="1:32" x14ac:dyDescent="0.4">
      <c r="A68" s="87" t="s">
        <v>269</v>
      </c>
      <c r="B68" s="52"/>
      <c r="C68" s="88"/>
      <c r="D68" s="90">
        <f t="shared" ref="D68:AF68" si="0">IFERROR(D67/D$23," ")</f>
        <v>1.0345599999999999</v>
      </c>
      <c r="E68" s="90">
        <f t="shared" si="0"/>
        <v>1.0303200000000001</v>
      </c>
      <c r="F68" s="90">
        <f t="shared" si="0"/>
        <v>1.0420400000000001</v>
      </c>
      <c r="G68" s="90">
        <f t="shared" si="0"/>
        <v>1.01912</v>
      </c>
      <c r="H68" s="90">
        <f t="shared" si="0"/>
        <v>1.0385599999999999</v>
      </c>
      <c r="I68" s="90">
        <f t="shared" si="0"/>
        <v>0.99515999999999993</v>
      </c>
      <c r="J68" s="90">
        <f t="shared" si="0"/>
        <v>1.0345</v>
      </c>
      <c r="K68" s="90">
        <f t="shared" si="0"/>
        <v>1.0279799999999999</v>
      </c>
      <c r="L68" s="90">
        <f t="shared" si="0"/>
        <v>1.0397799999999999</v>
      </c>
      <c r="M68" s="90">
        <f t="shared" si="0"/>
        <v>1.0306200000000001</v>
      </c>
      <c r="N68" s="90">
        <f t="shared" si="0"/>
        <v>1.0157400000000001</v>
      </c>
      <c r="O68" s="90">
        <f t="shared" si="0"/>
        <v>1.0048600000000001</v>
      </c>
      <c r="P68" s="90">
        <f t="shared" si="0"/>
        <v>1.0718400000000001</v>
      </c>
      <c r="Q68" s="90">
        <f t="shared" si="0"/>
        <v>1.0663199999999999</v>
      </c>
      <c r="R68" s="90">
        <f t="shared" si="0"/>
        <v>1.01322</v>
      </c>
      <c r="S68" s="90">
        <f t="shared" si="0"/>
        <v>0.99431999999999987</v>
      </c>
      <c r="T68" s="90">
        <f t="shared" si="0"/>
        <v>1.07664</v>
      </c>
      <c r="U68" s="90">
        <f t="shared" si="0"/>
        <v>1.07118</v>
      </c>
      <c r="V68" s="90">
        <f t="shared" si="0"/>
        <v>1.0315400000000001</v>
      </c>
      <c r="W68" s="90">
        <f t="shared" si="0"/>
        <v>1.0291399999999999</v>
      </c>
      <c r="X68" s="90">
        <f t="shared" si="0"/>
        <v>1.0535600000000001</v>
      </c>
      <c r="Y68" s="90">
        <f t="shared" si="0"/>
        <v>1.0038800000000001</v>
      </c>
      <c r="Z68" s="90">
        <f t="shared" si="0"/>
        <v>1.0096399999999999</v>
      </c>
      <c r="AA68" s="90">
        <f t="shared" si="0"/>
        <v>1.0275799999999999</v>
      </c>
      <c r="AB68" s="90">
        <f t="shared" si="0"/>
        <v>0.98536000000000001</v>
      </c>
      <c r="AC68" s="90">
        <f t="shared" si="0"/>
        <v>1.05176</v>
      </c>
      <c r="AD68" s="90">
        <f t="shared" si="0"/>
        <v>1.0374399999999999</v>
      </c>
      <c r="AE68" s="90">
        <f t="shared" si="0"/>
        <v>1.03732</v>
      </c>
      <c r="AF68" s="92">
        <f t="shared" si="0"/>
        <v>1.0240199999999999</v>
      </c>
    </row>
    <row r="69" spans="1:32" x14ac:dyDescent="0.4">
      <c r="A69" s="82" t="s">
        <v>118</v>
      </c>
      <c r="B69" s="83" t="s">
        <v>117</v>
      </c>
      <c r="C69" s="84">
        <v>45539.499386574076</v>
      </c>
      <c r="D69" s="85">
        <v>2.9999999999999997E-4</v>
      </c>
      <c r="E69" s="85">
        <v>4.5999999999999999E-3</v>
      </c>
      <c r="F69" s="85">
        <v>1.55E-2</v>
      </c>
      <c r="G69" s="85">
        <v>6.3E-3</v>
      </c>
      <c r="H69" s="85">
        <v>1E-4</v>
      </c>
      <c r="I69" s="85">
        <v>0</v>
      </c>
      <c r="J69" s="85">
        <v>-8.0000000000000004E-4</v>
      </c>
      <c r="K69" s="85">
        <v>1E-4</v>
      </c>
      <c r="L69" s="85">
        <v>1E-4</v>
      </c>
      <c r="M69" s="85">
        <v>1E-4</v>
      </c>
      <c r="N69" s="85">
        <v>-6.9999999999999999E-4</v>
      </c>
      <c r="O69" s="85">
        <v>-1.9E-3</v>
      </c>
      <c r="P69" s="85">
        <v>2.2800000000000001E-2</v>
      </c>
      <c r="Q69" s="85">
        <v>-1.6000000000000001E-3</v>
      </c>
      <c r="R69" s="85">
        <v>1.4999999999999999E-2</v>
      </c>
      <c r="S69" s="85">
        <v>4.0000000000000002E-4</v>
      </c>
      <c r="T69" s="85">
        <v>4.5100000000000001E-2</v>
      </c>
      <c r="U69" s="85">
        <v>5.0000000000000001E-4</v>
      </c>
      <c r="V69" s="85">
        <v>-8.9999999999999998E-4</v>
      </c>
      <c r="W69" s="85">
        <v>1.1000000000000001E-3</v>
      </c>
      <c r="X69" s="85">
        <v>-9.2999999999999992E-3</v>
      </c>
      <c r="Y69" s="85">
        <v>4.7999999999999996E-3</v>
      </c>
      <c r="Z69" s="85">
        <v>0.1346</v>
      </c>
      <c r="AA69" s="85">
        <v>1.9900000000000001E-2</v>
      </c>
      <c r="AB69" s="85">
        <v>2.5600000000000001E-2</v>
      </c>
      <c r="AC69" s="85">
        <v>1E-4</v>
      </c>
      <c r="AD69" s="85">
        <v>1.5E-3</v>
      </c>
      <c r="AE69" s="85">
        <v>-2.0000000000000001E-4</v>
      </c>
      <c r="AF69" s="86">
        <v>-8.0000000000000004E-4</v>
      </c>
    </row>
    <row r="70" spans="1:32" x14ac:dyDescent="0.4">
      <c r="A70" s="82" t="s">
        <v>131</v>
      </c>
      <c r="B70" s="83" t="s">
        <v>117</v>
      </c>
      <c r="C70" s="84">
        <v>45539.501122685186</v>
      </c>
      <c r="D70" s="85">
        <v>2.9999999999999997E-4</v>
      </c>
      <c r="E70" s="85">
        <v>3.5999999999999999E-3</v>
      </c>
      <c r="F70" s="85">
        <v>7.7000000000000002E-3</v>
      </c>
      <c r="G70" s="85">
        <v>2.3999999999999998E-3</v>
      </c>
      <c r="H70" s="85">
        <v>0</v>
      </c>
      <c r="I70" s="85">
        <v>-1E-4</v>
      </c>
      <c r="J70" s="85">
        <v>4.1000000000000003E-3</v>
      </c>
      <c r="K70" s="85">
        <v>0</v>
      </c>
      <c r="L70" s="85">
        <v>-2.0000000000000001E-4</v>
      </c>
      <c r="M70" s="85">
        <v>-1E-4</v>
      </c>
      <c r="N70" s="85">
        <v>-1E-4</v>
      </c>
      <c r="O70" s="85">
        <v>-2.3E-3</v>
      </c>
      <c r="P70" s="85">
        <v>2.87E-2</v>
      </c>
      <c r="Q70" s="85">
        <v>-3.2000000000000002E-3</v>
      </c>
      <c r="R70" s="85">
        <v>1.4200000000000001E-2</v>
      </c>
      <c r="S70" s="85">
        <v>-1E-4</v>
      </c>
      <c r="T70" s="85">
        <v>1.49E-2</v>
      </c>
      <c r="U70" s="85">
        <v>5.9999999999999995E-4</v>
      </c>
      <c r="V70" s="85">
        <v>-1E-3</v>
      </c>
      <c r="W70" s="85">
        <v>1.1000000000000001E-3</v>
      </c>
      <c r="X70" s="85">
        <v>-1.04E-2</v>
      </c>
      <c r="Y70" s="85">
        <v>4.1999999999999997E-3</v>
      </c>
      <c r="Z70" s="85">
        <v>0.10829999999999999</v>
      </c>
      <c r="AA70" s="85">
        <v>8.3999999999999995E-3</v>
      </c>
      <c r="AB70" s="85">
        <v>2.47E-2</v>
      </c>
      <c r="AC70" s="85">
        <v>0</v>
      </c>
      <c r="AD70" s="85">
        <v>6.9999999999999999E-4</v>
      </c>
      <c r="AE70" s="85">
        <v>-2.9999999999999997E-4</v>
      </c>
      <c r="AF70" s="86">
        <v>1E-4</v>
      </c>
    </row>
    <row r="71" spans="1:32" x14ac:dyDescent="0.4">
      <c r="A71" s="41" t="s">
        <v>132</v>
      </c>
      <c r="B71" s="42" t="s">
        <v>117</v>
      </c>
      <c r="C71" s="43">
        <v>45539.502870370372</v>
      </c>
      <c r="D71" s="44">
        <v>0.50349999999999995</v>
      </c>
      <c r="E71" s="44">
        <v>0.50439999999999996</v>
      </c>
      <c r="F71" s="44">
        <v>0.4975</v>
      </c>
      <c r="G71" s="44">
        <v>0.50319999999999998</v>
      </c>
      <c r="H71" s="44">
        <v>0.50570000000000004</v>
      </c>
      <c r="I71" s="44">
        <v>0.504</v>
      </c>
      <c r="J71" s="44">
        <v>0.504</v>
      </c>
      <c r="K71" s="44">
        <v>0.50449999999999995</v>
      </c>
      <c r="L71" s="44">
        <v>0.51329999999999998</v>
      </c>
      <c r="M71" s="44">
        <v>0.51100000000000001</v>
      </c>
      <c r="N71" s="44">
        <v>0.4955</v>
      </c>
      <c r="O71" s="44">
        <v>0.50770000000000004</v>
      </c>
      <c r="P71" s="44">
        <v>0.49559999999999998</v>
      </c>
      <c r="Q71" s="44">
        <v>0.50409999999999999</v>
      </c>
      <c r="R71" s="44">
        <v>0.49280000000000002</v>
      </c>
      <c r="S71" s="44">
        <v>0.51470000000000005</v>
      </c>
      <c r="T71" s="44">
        <v>0.50460000000000005</v>
      </c>
      <c r="U71" s="44">
        <v>0.50270000000000004</v>
      </c>
      <c r="V71" s="44">
        <v>0.50949999999999995</v>
      </c>
      <c r="W71" s="44">
        <v>0.50339999999999996</v>
      </c>
      <c r="X71" s="44">
        <v>0.50339999999999996</v>
      </c>
      <c r="Y71" s="44">
        <v>0.48780000000000001</v>
      </c>
      <c r="Z71" s="44">
        <v>0.47039999999999998</v>
      </c>
      <c r="AA71" s="44">
        <v>0.5</v>
      </c>
      <c r="AB71" s="44">
        <v>0.52149999999999996</v>
      </c>
      <c r="AC71" s="44">
        <v>0.51080000000000003</v>
      </c>
      <c r="AD71" s="44">
        <v>0.50539999999999996</v>
      </c>
      <c r="AE71" s="44">
        <v>0.50629999999999997</v>
      </c>
      <c r="AF71" s="45">
        <v>0.50260000000000005</v>
      </c>
    </row>
    <row r="72" spans="1:32" x14ac:dyDescent="0.4">
      <c r="A72" s="41" t="s">
        <v>133</v>
      </c>
      <c r="B72" s="42" t="s">
        <v>117</v>
      </c>
      <c r="C72" s="43">
        <v>45539.504618055558</v>
      </c>
      <c r="D72" s="44">
        <v>0.50480000000000003</v>
      </c>
      <c r="E72" s="44">
        <v>0.50219999999999998</v>
      </c>
      <c r="F72" s="44">
        <v>0.50019999999999998</v>
      </c>
      <c r="G72" s="44">
        <v>0.50529999999999997</v>
      </c>
      <c r="H72" s="44">
        <v>0.50439999999999996</v>
      </c>
      <c r="I72" s="44">
        <v>0.50080000000000002</v>
      </c>
      <c r="J72" s="44">
        <v>0.50580000000000003</v>
      </c>
      <c r="K72" s="44">
        <v>0.50680000000000003</v>
      </c>
      <c r="L72" s="44">
        <v>0.5151</v>
      </c>
      <c r="M72" s="44">
        <v>0.51239999999999997</v>
      </c>
      <c r="N72" s="44">
        <v>0.49680000000000002</v>
      </c>
      <c r="O72" s="44">
        <v>0.50970000000000004</v>
      </c>
      <c r="P72" s="44">
        <v>0.48849999999999999</v>
      </c>
      <c r="Q72" s="44">
        <v>0.50009999999999999</v>
      </c>
      <c r="R72" s="44">
        <v>0.49609999999999999</v>
      </c>
      <c r="S72" s="44">
        <v>0.51429999999999998</v>
      </c>
      <c r="T72" s="44">
        <v>0.51529999999999998</v>
      </c>
      <c r="U72" s="44">
        <v>0.49769999999999998</v>
      </c>
      <c r="V72" s="44">
        <v>0.51019999999999999</v>
      </c>
      <c r="W72" s="44">
        <v>0.50700000000000001</v>
      </c>
      <c r="X72" s="44">
        <v>0.50629999999999997</v>
      </c>
      <c r="Y72" s="44">
        <v>0.49099999999999999</v>
      </c>
      <c r="Z72" s="44">
        <v>0.5071</v>
      </c>
      <c r="AA72" s="44">
        <v>0.50470000000000004</v>
      </c>
      <c r="AB72" s="44">
        <v>0.52210000000000001</v>
      </c>
      <c r="AC72" s="44">
        <v>0.50990000000000002</v>
      </c>
      <c r="AD72" s="44">
        <v>0.50690000000000002</v>
      </c>
      <c r="AE72" s="44">
        <v>0.5081</v>
      </c>
      <c r="AF72" s="45">
        <v>0.50480000000000003</v>
      </c>
    </row>
    <row r="73" spans="1:32" x14ac:dyDescent="0.4">
      <c r="A73" s="87" t="s">
        <v>270</v>
      </c>
      <c r="B73" s="93"/>
      <c r="C73" s="93"/>
      <c r="D73" s="94">
        <f t="shared" ref="D73:P73" si="1">(ABS((D71-D72)/((D71+D72)/2)))</f>
        <v>2.5785976395915479E-3</v>
      </c>
      <c r="E73" s="94">
        <f t="shared" si="1"/>
        <v>4.3711504073117025E-3</v>
      </c>
      <c r="F73" s="94">
        <f t="shared" si="1"/>
        <v>5.4124486318532228E-3</v>
      </c>
      <c r="G73" s="94">
        <f t="shared" si="1"/>
        <v>4.1646008924144592E-3</v>
      </c>
      <c r="H73" s="94">
        <f t="shared" si="1"/>
        <v>2.57400257400273E-3</v>
      </c>
      <c r="I73" s="94">
        <f t="shared" si="1"/>
        <v>6.3694267515923188E-3</v>
      </c>
      <c r="J73" s="94">
        <f t="shared" si="1"/>
        <v>3.5650623885918474E-3</v>
      </c>
      <c r="K73" s="94">
        <f t="shared" si="1"/>
        <v>4.5486008108376946E-3</v>
      </c>
      <c r="L73" s="94">
        <f t="shared" si="1"/>
        <v>3.5005834305718085E-3</v>
      </c>
      <c r="M73" s="94">
        <f t="shared" si="1"/>
        <v>2.735978112175018E-3</v>
      </c>
      <c r="N73" s="94">
        <f t="shared" si="1"/>
        <v>2.6201753501965603E-3</v>
      </c>
      <c r="O73" s="94">
        <f t="shared" si="1"/>
        <v>3.9315903282877958E-3</v>
      </c>
      <c r="P73" s="94">
        <f t="shared" si="1"/>
        <v>1.4429427903668317E-2</v>
      </c>
      <c r="Q73" s="94">
        <f>(ABS((61-62)/((61+62)/2)))</f>
        <v>1.6260162601626018E-2</v>
      </c>
      <c r="R73" s="94">
        <f t="shared" ref="R73:AF73" si="2">(ABS((R71-R72)/((R71+R72)/2)))</f>
        <v>6.6740823136818075E-3</v>
      </c>
      <c r="S73" s="94">
        <f t="shared" si="2"/>
        <v>7.7745383867845871E-4</v>
      </c>
      <c r="T73" s="94">
        <f t="shared" si="2"/>
        <v>2.0982449259731212E-2</v>
      </c>
      <c r="U73" s="94">
        <f t="shared" si="2"/>
        <v>9.9960015993603765E-3</v>
      </c>
      <c r="V73" s="94">
        <f t="shared" si="2"/>
        <v>1.3729528292635758E-3</v>
      </c>
      <c r="W73" s="94">
        <f t="shared" si="2"/>
        <v>7.1258907363421376E-3</v>
      </c>
      <c r="X73" s="94">
        <f t="shared" si="2"/>
        <v>5.7442804793503286E-3</v>
      </c>
      <c r="Y73" s="94">
        <f t="shared" si="2"/>
        <v>6.538618716796037E-3</v>
      </c>
      <c r="Z73" s="94">
        <f t="shared" si="2"/>
        <v>7.508951406649618E-2</v>
      </c>
      <c r="AA73" s="94">
        <f t="shared" si="2"/>
        <v>9.3560266746293159E-3</v>
      </c>
      <c r="AB73" s="94">
        <f t="shared" si="2"/>
        <v>1.1498658489843712E-3</v>
      </c>
      <c r="AC73" s="94">
        <f t="shared" si="2"/>
        <v>1.7634956402469125E-3</v>
      </c>
      <c r="AD73" s="94">
        <f t="shared" si="2"/>
        <v>2.9635483552307752E-3</v>
      </c>
      <c r="AE73" s="94">
        <f t="shared" si="2"/>
        <v>3.5488958990536747E-3</v>
      </c>
      <c r="AF73" s="95">
        <f t="shared" si="2"/>
        <v>4.3676791741115335E-3</v>
      </c>
    </row>
    <row r="74" spans="1:32" x14ac:dyDescent="0.4">
      <c r="A74" s="41" t="s">
        <v>132</v>
      </c>
      <c r="B74" s="42" t="s">
        <v>117</v>
      </c>
      <c r="C74" s="43">
        <v>45539.502870370372</v>
      </c>
      <c r="D74" s="44">
        <v>0.50349999999999995</v>
      </c>
      <c r="E74" s="44">
        <v>0.50439999999999996</v>
      </c>
      <c r="F74" s="44">
        <v>0.4975</v>
      </c>
      <c r="G74" s="44">
        <v>0.50319999999999998</v>
      </c>
      <c r="H74" s="44">
        <v>0.50570000000000004</v>
      </c>
      <c r="I74" s="44">
        <v>0.504</v>
      </c>
      <c r="J74" s="44">
        <v>0.504</v>
      </c>
      <c r="K74" s="44">
        <v>0.50449999999999995</v>
      </c>
      <c r="L74" s="44">
        <v>0.51329999999999998</v>
      </c>
      <c r="M74" s="44">
        <v>0.51100000000000001</v>
      </c>
      <c r="N74" s="44">
        <v>0.4955</v>
      </c>
      <c r="O74" s="44">
        <v>0.50770000000000004</v>
      </c>
      <c r="P74" s="44">
        <v>0.49559999999999998</v>
      </c>
      <c r="Q74" s="44">
        <v>0.50409999999999999</v>
      </c>
      <c r="R74" s="44">
        <v>0.49280000000000002</v>
      </c>
      <c r="S74" s="44">
        <v>0.51470000000000005</v>
      </c>
      <c r="T74" s="44">
        <v>0.50460000000000005</v>
      </c>
      <c r="U74" s="44">
        <v>0.50270000000000004</v>
      </c>
      <c r="V74" s="44">
        <v>0.50949999999999995</v>
      </c>
      <c r="W74" s="44">
        <v>0.50339999999999996</v>
      </c>
      <c r="X74" s="44">
        <v>0.50339999999999996</v>
      </c>
      <c r="Y74" s="44">
        <v>0.48780000000000001</v>
      </c>
      <c r="Z74" s="44">
        <v>0.47039999999999998</v>
      </c>
      <c r="AA74" s="44">
        <v>0.5</v>
      </c>
      <c r="AB74" s="44">
        <v>0.52149999999999996</v>
      </c>
      <c r="AC74" s="44">
        <v>0.51080000000000003</v>
      </c>
      <c r="AD74" s="44">
        <v>0.50539999999999996</v>
      </c>
      <c r="AE74" s="44">
        <v>0.50629999999999997</v>
      </c>
      <c r="AF74" s="45">
        <v>0.50260000000000005</v>
      </c>
    </row>
    <row r="75" spans="1:32" x14ac:dyDescent="0.4">
      <c r="A75" s="87" t="s">
        <v>269</v>
      </c>
      <c r="B75" s="52"/>
      <c r="C75" s="88"/>
      <c r="D75" s="90">
        <f t="shared" ref="D75:AF75" si="3">IFERROR(D74/D$20," ")</f>
        <v>1.0069999999999999</v>
      </c>
      <c r="E75" s="90">
        <f t="shared" si="3"/>
        <v>1.0087999999999999</v>
      </c>
      <c r="F75" s="90">
        <f t="shared" si="3"/>
        <v>0.995</v>
      </c>
      <c r="G75" s="90">
        <f t="shared" si="3"/>
        <v>1.0064</v>
      </c>
      <c r="H75" s="90">
        <f t="shared" si="3"/>
        <v>1.0114000000000001</v>
      </c>
      <c r="I75" s="90">
        <f t="shared" si="3"/>
        <v>1.008</v>
      </c>
      <c r="J75" s="90">
        <f t="shared" si="3"/>
        <v>1.008</v>
      </c>
      <c r="K75" s="90">
        <f t="shared" si="3"/>
        <v>1.0089999999999999</v>
      </c>
      <c r="L75" s="90">
        <f t="shared" si="3"/>
        <v>1.0266</v>
      </c>
      <c r="M75" s="90">
        <f t="shared" si="3"/>
        <v>1.022</v>
      </c>
      <c r="N75" s="90">
        <f t="shared" si="3"/>
        <v>0.99099999999999999</v>
      </c>
      <c r="O75" s="90">
        <f t="shared" si="3"/>
        <v>1.0154000000000001</v>
      </c>
      <c r="P75" s="90">
        <f t="shared" si="3"/>
        <v>0.99119999999999997</v>
      </c>
      <c r="Q75" s="90">
        <f t="shared" si="3"/>
        <v>1.0082</v>
      </c>
      <c r="R75" s="90">
        <f t="shared" si="3"/>
        <v>0.98560000000000003</v>
      </c>
      <c r="S75" s="90">
        <f t="shared" si="3"/>
        <v>1.0294000000000001</v>
      </c>
      <c r="T75" s="90">
        <f t="shared" si="3"/>
        <v>1.0092000000000001</v>
      </c>
      <c r="U75" s="90">
        <f t="shared" si="3"/>
        <v>1.0054000000000001</v>
      </c>
      <c r="V75" s="90">
        <f t="shared" si="3"/>
        <v>1.0189999999999999</v>
      </c>
      <c r="W75" s="90">
        <f t="shared" si="3"/>
        <v>1.0067999999999999</v>
      </c>
      <c r="X75" s="90">
        <f t="shared" si="3"/>
        <v>1.0067999999999999</v>
      </c>
      <c r="Y75" s="90">
        <f t="shared" si="3"/>
        <v>0.97560000000000002</v>
      </c>
      <c r="Z75" s="90">
        <f t="shared" si="3"/>
        <v>0.94079999999999997</v>
      </c>
      <c r="AA75" s="90">
        <f t="shared" si="3"/>
        <v>1</v>
      </c>
      <c r="AB75" s="90">
        <f t="shared" si="3"/>
        <v>1.0429999999999999</v>
      </c>
      <c r="AC75" s="90">
        <f t="shared" si="3"/>
        <v>1.0216000000000001</v>
      </c>
      <c r="AD75" s="90">
        <f t="shared" si="3"/>
        <v>1.0107999999999999</v>
      </c>
      <c r="AE75" s="90">
        <f t="shared" si="3"/>
        <v>1.0125999999999999</v>
      </c>
      <c r="AF75" s="92">
        <f t="shared" si="3"/>
        <v>1.0052000000000001</v>
      </c>
    </row>
    <row r="76" spans="1:32" x14ac:dyDescent="0.4">
      <c r="A76" s="41" t="s">
        <v>133</v>
      </c>
      <c r="B76" s="42" t="s">
        <v>117</v>
      </c>
      <c r="C76" s="43">
        <v>45539.504618055558</v>
      </c>
      <c r="D76" s="44">
        <v>0.50480000000000003</v>
      </c>
      <c r="E76" s="44">
        <v>0.50219999999999998</v>
      </c>
      <c r="F76" s="44">
        <v>0.50019999999999998</v>
      </c>
      <c r="G76" s="44">
        <v>0.50529999999999997</v>
      </c>
      <c r="H76" s="44">
        <v>0.50439999999999996</v>
      </c>
      <c r="I76" s="44">
        <v>0.50080000000000002</v>
      </c>
      <c r="J76" s="44">
        <v>0.50580000000000003</v>
      </c>
      <c r="K76" s="44">
        <v>0.50680000000000003</v>
      </c>
      <c r="L76" s="44">
        <v>0.5151</v>
      </c>
      <c r="M76" s="44">
        <v>0.51239999999999997</v>
      </c>
      <c r="N76" s="44">
        <v>0.49680000000000002</v>
      </c>
      <c r="O76" s="44">
        <v>0.50970000000000004</v>
      </c>
      <c r="P76" s="44">
        <v>0.48849999999999999</v>
      </c>
      <c r="Q76" s="44">
        <v>0.50009999999999999</v>
      </c>
      <c r="R76" s="44">
        <v>0.49609999999999999</v>
      </c>
      <c r="S76" s="44">
        <v>0.51429999999999998</v>
      </c>
      <c r="T76" s="44">
        <v>0.51529999999999998</v>
      </c>
      <c r="U76" s="44">
        <v>0.49769999999999998</v>
      </c>
      <c r="V76" s="44">
        <v>0.51019999999999999</v>
      </c>
      <c r="W76" s="44">
        <v>0.50700000000000001</v>
      </c>
      <c r="X76" s="44">
        <v>0.50629999999999997</v>
      </c>
      <c r="Y76" s="44">
        <v>0.49099999999999999</v>
      </c>
      <c r="Z76" s="44">
        <v>0.5071</v>
      </c>
      <c r="AA76" s="44">
        <v>0.50470000000000004</v>
      </c>
      <c r="AB76" s="44">
        <v>0.52210000000000001</v>
      </c>
      <c r="AC76" s="44">
        <v>0.50990000000000002</v>
      </c>
      <c r="AD76" s="44">
        <v>0.50690000000000002</v>
      </c>
      <c r="AE76" s="44">
        <v>0.5081</v>
      </c>
      <c r="AF76" s="45">
        <v>0.50480000000000003</v>
      </c>
    </row>
    <row r="77" spans="1:32" x14ac:dyDescent="0.4">
      <c r="A77" s="87" t="s">
        <v>269</v>
      </c>
      <c r="B77" s="52"/>
      <c r="C77" s="88"/>
      <c r="D77" s="90">
        <f t="shared" ref="D77:AF77" si="4">IFERROR(D76/D$20," ")</f>
        <v>1.0096000000000001</v>
      </c>
      <c r="E77" s="90">
        <f t="shared" si="4"/>
        <v>1.0044</v>
      </c>
      <c r="F77" s="90">
        <f t="shared" si="4"/>
        <v>1.0004</v>
      </c>
      <c r="G77" s="90">
        <f t="shared" si="4"/>
        <v>1.0105999999999999</v>
      </c>
      <c r="H77" s="90">
        <f t="shared" si="4"/>
        <v>1.0087999999999999</v>
      </c>
      <c r="I77" s="90">
        <f t="shared" si="4"/>
        <v>1.0016</v>
      </c>
      <c r="J77" s="90">
        <f t="shared" si="4"/>
        <v>1.0116000000000001</v>
      </c>
      <c r="K77" s="90">
        <f t="shared" si="4"/>
        <v>1.0136000000000001</v>
      </c>
      <c r="L77" s="90">
        <f t="shared" si="4"/>
        <v>1.0302</v>
      </c>
      <c r="M77" s="90">
        <f t="shared" si="4"/>
        <v>1.0247999999999999</v>
      </c>
      <c r="N77" s="90">
        <f t="shared" si="4"/>
        <v>0.99360000000000004</v>
      </c>
      <c r="O77" s="90">
        <f t="shared" si="4"/>
        <v>1.0194000000000001</v>
      </c>
      <c r="P77" s="90">
        <f t="shared" si="4"/>
        <v>0.97699999999999998</v>
      </c>
      <c r="Q77" s="90">
        <f t="shared" si="4"/>
        <v>1.0002</v>
      </c>
      <c r="R77" s="90">
        <f t="shared" si="4"/>
        <v>0.99219999999999997</v>
      </c>
      <c r="S77" s="90">
        <f t="shared" si="4"/>
        <v>1.0286</v>
      </c>
      <c r="T77" s="90">
        <f t="shared" si="4"/>
        <v>1.0306</v>
      </c>
      <c r="U77" s="90">
        <f t="shared" si="4"/>
        <v>0.99539999999999995</v>
      </c>
      <c r="V77" s="90">
        <f t="shared" si="4"/>
        <v>1.0204</v>
      </c>
      <c r="W77" s="90">
        <f t="shared" si="4"/>
        <v>1.014</v>
      </c>
      <c r="X77" s="90">
        <f t="shared" si="4"/>
        <v>1.0125999999999999</v>
      </c>
      <c r="Y77" s="90">
        <f t="shared" si="4"/>
        <v>0.98199999999999998</v>
      </c>
      <c r="Z77" s="90">
        <f t="shared" si="4"/>
        <v>1.0142</v>
      </c>
      <c r="AA77" s="90">
        <f t="shared" si="4"/>
        <v>1.0094000000000001</v>
      </c>
      <c r="AB77" s="90">
        <f t="shared" si="4"/>
        <v>1.0442</v>
      </c>
      <c r="AC77" s="90">
        <f t="shared" si="4"/>
        <v>1.0198</v>
      </c>
      <c r="AD77" s="90">
        <f t="shared" si="4"/>
        <v>1.0138</v>
      </c>
      <c r="AE77" s="90">
        <f t="shared" si="4"/>
        <v>1.0162</v>
      </c>
      <c r="AF77" s="92">
        <f t="shared" si="4"/>
        <v>1.0096000000000001</v>
      </c>
    </row>
    <row r="78" spans="1:32" x14ac:dyDescent="0.4">
      <c r="A78" s="46" t="s">
        <v>134</v>
      </c>
      <c r="B78" s="47" t="s">
        <v>117</v>
      </c>
      <c r="C78" s="48">
        <v>45539.506354166668</v>
      </c>
      <c r="D78" s="49">
        <v>5.0377000000000001</v>
      </c>
      <c r="E78" s="49">
        <v>5.0057999999999998</v>
      </c>
      <c r="F78" s="49">
        <v>5.0528000000000004</v>
      </c>
      <c r="G78" s="49">
        <v>5.0530999999999997</v>
      </c>
      <c r="H78" s="49">
        <v>5.0308999999999999</v>
      </c>
      <c r="I78" s="49">
        <v>5.0477999999999996</v>
      </c>
      <c r="J78" s="49">
        <v>5.0754999999999999</v>
      </c>
      <c r="K78" s="49">
        <v>5.0591999999999997</v>
      </c>
      <c r="L78" s="49">
        <v>5.1266999999999996</v>
      </c>
      <c r="M78" s="49">
        <v>5.0869</v>
      </c>
      <c r="N78" s="49">
        <v>5.0012999999999996</v>
      </c>
      <c r="O78" s="49">
        <v>5.0618999999999996</v>
      </c>
      <c r="P78" s="49">
        <v>5.0035999999999996</v>
      </c>
      <c r="Q78" s="49">
        <v>5.0171999999999999</v>
      </c>
      <c r="R78" s="49">
        <v>4.9307999999999996</v>
      </c>
      <c r="S78" s="49">
        <v>5.0797999999999996</v>
      </c>
      <c r="T78" s="49">
        <v>5.2314999999999996</v>
      </c>
      <c r="U78" s="49">
        <v>4.9311999999999996</v>
      </c>
      <c r="V78" s="49">
        <v>5.0782999999999996</v>
      </c>
      <c r="W78" s="49">
        <v>5.0612000000000004</v>
      </c>
      <c r="X78" s="49">
        <v>5.1692999999999998</v>
      </c>
      <c r="Y78" s="49">
        <v>4.9509999999999996</v>
      </c>
      <c r="Z78" s="49">
        <v>5.0826000000000002</v>
      </c>
      <c r="AA78" s="49">
        <v>5.0644</v>
      </c>
      <c r="AB78" s="49">
        <v>5.0430000000000001</v>
      </c>
      <c r="AC78" s="49">
        <v>5.0768000000000004</v>
      </c>
      <c r="AD78" s="49">
        <v>5.0442999999999998</v>
      </c>
      <c r="AE78" s="49">
        <v>5.0740999999999996</v>
      </c>
      <c r="AF78" s="50">
        <v>5.0258000000000003</v>
      </c>
    </row>
    <row r="79" spans="1:32" x14ac:dyDescent="0.4">
      <c r="A79" s="87" t="s">
        <v>269</v>
      </c>
      <c r="B79" s="52"/>
      <c r="C79" s="88"/>
      <c r="D79" s="90">
        <f t="shared" ref="D79:AF79" si="5">IFERROR(D78/D$21," ")</f>
        <v>1.0075400000000001</v>
      </c>
      <c r="E79" s="90">
        <f t="shared" si="5"/>
        <v>1.00116</v>
      </c>
      <c r="F79" s="90">
        <f t="shared" si="5"/>
        <v>1.0105600000000001</v>
      </c>
      <c r="G79" s="90">
        <f t="shared" si="5"/>
        <v>1.0106199999999999</v>
      </c>
      <c r="H79" s="90">
        <f t="shared" si="5"/>
        <v>1.0061800000000001</v>
      </c>
      <c r="I79" s="90">
        <f t="shared" si="5"/>
        <v>1.00956</v>
      </c>
      <c r="J79" s="90">
        <f t="shared" si="5"/>
        <v>1.0150999999999999</v>
      </c>
      <c r="K79" s="90">
        <f t="shared" si="5"/>
        <v>1.0118399999999999</v>
      </c>
      <c r="L79" s="90">
        <f t="shared" si="5"/>
        <v>1.0253399999999999</v>
      </c>
      <c r="M79" s="90">
        <f t="shared" si="5"/>
        <v>1.01738</v>
      </c>
      <c r="N79" s="90">
        <f t="shared" si="5"/>
        <v>1.0002599999999999</v>
      </c>
      <c r="O79" s="90">
        <f t="shared" si="5"/>
        <v>1.0123799999999998</v>
      </c>
      <c r="P79" s="90">
        <f t="shared" si="5"/>
        <v>1.0007199999999998</v>
      </c>
      <c r="Q79" s="90">
        <f t="shared" si="5"/>
        <v>1.0034399999999999</v>
      </c>
      <c r="R79" s="90">
        <f t="shared" si="5"/>
        <v>0.98615999999999993</v>
      </c>
      <c r="S79" s="90">
        <f t="shared" si="5"/>
        <v>1.01596</v>
      </c>
      <c r="T79" s="90">
        <f t="shared" si="5"/>
        <v>1.0463</v>
      </c>
      <c r="U79" s="90">
        <f t="shared" si="5"/>
        <v>0.98623999999999989</v>
      </c>
      <c r="V79" s="90">
        <f t="shared" si="5"/>
        <v>1.01566</v>
      </c>
      <c r="W79" s="90">
        <f t="shared" si="5"/>
        <v>1.01224</v>
      </c>
      <c r="X79" s="90">
        <f t="shared" si="5"/>
        <v>1.03386</v>
      </c>
      <c r="Y79" s="90">
        <f t="shared" si="5"/>
        <v>0.99019999999999997</v>
      </c>
      <c r="Z79" s="90">
        <f t="shared" si="5"/>
        <v>1.0165200000000001</v>
      </c>
      <c r="AA79" s="90">
        <f t="shared" si="5"/>
        <v>1.01288</v>
      </c>
      <c r="AB79" s="90">
        <f t="shared" si="5"/>
        <v>1.0085999999999999</v>
      </c>
      <c r="AC79" s="90">
        <f t="shared" si="5"/>
        <v>1.01536</v>
      </c>
      <c r="AD79" s="90">
        <f t="shared" si="5"/>
        <v>1.0088599999999999</v>
      </c>
      <c r="AE79" s="90">
        <f t="shared" si="5"/>
        <v>1.0148199999999998</v>
      </c>
      <c r="AF79" s="90">
        <f t="shared" si="5"/>
        <v>1.0051600000000001</v>
      </c>
    </row>
    <row r="80" spans="1:32" x14ac:dyDescent="0.4">
      <c r="A80" s="82" t="s">
        <v>131</v>
      </c>
      <c r="B80" s="83" t="s">
        <v>117</v>
      </c>
      <c r="C80" s="84">
        <v>45539.508090277777</v>
      </c>
      <c r="D80" s="85">
        <v>2.0000000000000001E-4</v>
      </c>
      <c r="E80" s="85">
        <v>3.5000000000000001E-3</v>
      </c>
      <c r="F80" s="85">
        <v>1.6299999999999999E-2</v>
      </c>
      <c r="G80" s="85">
        <v>2.3999999999999998E-3</v>
      </c>
      <c r="H80" s="85">
        <v>2.0000000000000001E-4</v>
      </c>
      <c r="I80" s="85">
        <v>0</v>
      </c>
      <c r="J80" s="85">
        <v>5.7000000000000002E-3</v>
      </c>
      <c r="K80" s="85">
        <v>1E-4</v>
      </c>
      <c r="L80" s="85">
        <v>0</v>
      </c>
      <c r="M80" s="85">
        <v>2.9999999999999997E-4</v>
      </c>
      <c r="N80" s="85">
        <v>1E-4</v>
      </c>
      <c r="O80" s="85">
        <v>-4.1000000000000003E-3</v>
      </c>
      <c r="P80" s="85">
        <v>2.7199999999999998E-2</v>
      </c>
      <c r="Q80" s="85">
        <v>2.0000000000000001E-4</v>
      </c>
      <c r="R80" s="85">
        <v>1.7999999999999999E-2</v>
      </c>
      <c r="S80" s="85">
        <v>2.9999999999999997E-4</v>
      </c>
      <c r="T80" s="85">
        <v>4.4499999999999998E-2</v>
      </c>
      <c r="U80" s="85">
        <v>1E-3</v>
      </c>
      <c r="V80" s="85">
        <v>2.9999999999999997E-4</v>
      </c>
      <c r="W80" s="85">
        <v>2.7000000000000001E-3</v>
      </c>
      <c r="X80" s="85">
        <v>-1.06E-2</v>
      </c>
      <c r="Y80" s="85">
        <v>4.3E-3</v>
      </c>
      <c r="Z80" s="85">
        <v>0.15279999999999999</v>
      </c>
      <c r="AA80" s="85">
        <v>2.0299999999999999E-2</v>
      </c>
      <c r="AB80" s="85">
        <v>2.5999999999999999E-2</v>
      </c>
      <c r="AC80" s="85">
        <v>1E-4</v>
      </c>
      <c r="AD80" s="85">
        <v>1.6000000000000001E-3</v>
      </c>
      <c r="AE80" s="85">
        <v>2.0000000000000001E-4</v>
      </c>
      <c r="AF80" s="86">
        <v>2.9999999999999997E-4</v>
      </c>
    </row>
    <row r="81" spans="1:32" x14ac:dyDescent="0.4">
      <c r="A81" s="82" t="s">
        <v>118</v>
      </c>
      <c r="B81" s="83" t="s">
        <v>117</v>
      </c>
      <c r="C81" s="84">
        <v>45539.668506944443</v>
      </c>
      <c r="D81" s="85">
        <v>-2.0000000000000001E-4</v>
      </c>
      <c r="E81" s="85">
        <v>3.2000000000000002E-3</v>
      </c>
      <c r="F81" s="85">
        <v>3.8E-3</v>
      </c>
      <c r="G81" s="85">
        <v>-3.6200000000000003E-2</v>
      </c>
      <c r="H81" s="85">
        <v>-1E-4</v>
      </c>
      <c r="I81" s="85">
        <v>-1E-4</v>
      </c>
      <c r="J81" s="85">
        <v>-8.0000000000000004E-4</v>
      </c>
      <c r="K81" s="85">
        <v>1E-4</v>
      </c>
      <c r="L81" s="85">
        <v>-1E-4</v>
      </c>
      <c r="M81" s="85">
        <v>-1E-4</v>
      </c>
      <c r="N81" s="85">
        <v>-8.0000000000000004E-4</v>
      </c>
      <c r="O81" s="85">
        <v>-2.2000000000000001E-3</v>
      </c>
      <c r="P81" s="85">
        <v>3.0200000000000001E-2</v>
      </c>
      <c r="Q81" s="85">
        <v>-6.9999999999999999E-4</v>
      </c>
      <c r="R81" s="85">
        <v>1.4E-2</v>
      </c>
      <c r="S81" s="85">
        <v>0</v>
      </c>
      <c r="T81" s="85">
        <v>3.8999999999999998E-3</v>
      </c>
      <c r="U81" s="85">
        <v>1.1999999999999999E-3</v>
      </c>
      <c r="V81" s="85">
        <v>-1.1000000000000001E-3</v>
      </c>
      <c r="W81" s="85">
        <v>2.8E-3</v>
      </c>
      <c r="X81" s="85">
        <v>-1.15E-2</v>
      </c>
      <c r="Y81" s="85">
        <v>1.6000000000000001E-3</v>
      </c>
      <c r="Z81" s="85">
        <v>0.1041</v>
      </c>
      <c r="AA81" s="85">
        <v>2.0999999999999999E-3</v>
      </c>
      <c r="AB81" s="85">
        <v>2.81E-2</v>
      </c>
      <c r="AC81" s="85">
        <v>0</v>
      </c>
      <c r="AD81" s="85">
        <v>4.0000000000000002E-4</v>
      </c>
      <c r="AE81" s="85">
        <v>-2.0000000000000001E-4</v>
      </c>
      <c r="AF81" s="86">
        <v>-8.9999999999999998E-4</v>
      </c>
    </row>
    <row r="82" spans="1:32" x14ac:dyDescent="0.4">
      <c r="A82" s="46" t="s">
        <v>134</v>
      </c>
      <c r="B82" s="47" t="s">
        <v>117</v>
      </c>
      <c r="C82" s="48">
        <v>45539.670243055552</v>
      </c>
      <c r="D82" s="49">
        <v>5.0449000000000002</v>
      </c>
      <c r="E82" s="49">
        <v>5.0072000000000001</v>
      </c>
      <c r="F82" s="49">
        <v>5.0476999999999999</v>
      </c>
      <c r="G82" s="49">
        <v>4.9730999999999996</v>
      </c>
      <c r="H82" s="49">
        <v>5.0342000000000002</v>
      </c>
      <c r="I82" s="49">
        <v>5.0444000000000004</v>
      </c>
      <c r="J82" s="49">
        <v>5.0469999999999997</v>
      </c>
      <c r="K82" s="49">
        <v>5.0385</v>
      </c>
      <c r="L82" s="49">
        <v>5.1124999999999998</v>
      </c>
      <c r="M82" s="49">
        <v>5.0880000000000001</v>
      </c>
      <c r="N82" s="49">
        <v>5.0164999999999997</v>
      </c>
      <c r="O82" s="49">
        <v>5.0202</v>
      </c>
      <c r="P82" s="49">
        <v>4.9752000000000001</v>
      </c>
      <c r="Q82" s="49">
        <v>5.0724</v>
      </c>
      <c r="R82" s="49">
        <v>4.9175000000000004</v>
      </c>
      <c r="S82" s="49">
        <v>5.0284000000000004</v>
      </c>
      <c r="T82" s="49">
        <v>5.2144000000000004</v>
      </c>
      <c r="U82" s="49">
        <v>4.97</v>
      </c>
      <c r="V82" s="49">
        <v>5.0797999999999996</v>
      </c>
      <c r="W82" s="49">
        <v>5.0495000000000001</v>
      </c>
      <c r="X82" s="49">
        <v>5.1813000000000002</v>
      </c>
      <c r="Y82" s="49">
        <v>4.9570999999999996</v>
      </c>
      <c r="Z82" s="49">
        <v>5.0145</v>
      </c>
      <c r="AA82" s="49">
        <v>5.0547000000000004</v>
      </c>
      <c r="AB82" s="49">
        <v>4.9827000000000004</v>
      </c>
      <c r="AC82" s="49">
        <v>5.0781000000000001</v>
      </c>
      <c r="AD82" s="49">
        <v>5.0503</v>
      </c>
      <c r="AE82" s="49">
        <v>5.0834000000000001</v>
      </c>
      <c r="AF82" s="50">
        <v>5.0156000000000001</v>
      </c>
    </row>
    <row r="83" spans="1:32" x14ac:dyDescent="0.4">
      <c r="A83" s="87" t="s">
        <v>269</v>
      </c>
      <c r="B83" s="52"/>
      <c r="C83" s="88"/>
      <c r="D83" s="90">
        <f t="shared" ref="D83:AF83" si="6">IFERROR(D82/D$21," ")</f>
        <v>1.00898</v>
      </c>
      <c r="E83" s="90">
        <f t="shared" si="6"/>
        <v>1.0014400000000001</v>
      </c>
      <c r="F83" s="90">
        <f t="shared" si="6"/>
        <v>1.0095399999999999</v>
      </c>
      <c r="G83" s="90">
        <f t="shared" si="6"/>
        <v>0.99461999999999995</v>
      </c>
      <c r="H83" s="90">
        <f t="shared" si="6"/>
        <v>1.00684</v>
      </c>
      <c r="I83" s="90">
        <f t="shared" si="6"/>
        <v>1.00888</v>
      </c>
      <c r="J83" s="90">
        <f t="shared" si="6"/>
        <v>1.0093999999999999</v>
      </c>
      <c r="K83" s="90">
        <f t="shared" si="6"/>
        <v>1.0077</v>
      </c>
      <c r="L83" s="90">
        <f t="shared" si="6"/>
        <v>1.0225</v>
      </c>
      <c r="M83" s="90">
        <f t="shared" si="6"/>
        <v>1.0176000000000001</v>
      </c>
      <c r="N83" s="90">
        <f t="shared" si="6"/>
        <v>1.0032999999999999</v>
      </c>
      <c r="O83" s="90">
        <f t="shared" si="6"/>
        <v>1.00404</v>
      </c>
      <c r="P83" s="90">
        <f t="shared" si="6"/>
        <v>0.99504000000000004</v>
      </c>
      <c r="Q83" s="90">
        <f t="shared" si="6"/>
        <v>1.01448</v>
      </c>
      <c r="R83" s="90">
        <f t="shared" si="6"/>
        <v>0.98350000000000004</v>
      </c>
      <c r="S83" s="90">
        <f t="shared" si="6"/>
        <v>1.0056800000000001</v>
      </c>
      <c r="T83" s="90">
        <f t="shared" si="6"/>
        <v>1.04288</v>
      </c>
      <c r="U83" s="90">
        <f t="shared" si="6"/>
        <v>0.99399999999999999</v>
      </c>
      <c r="V83" s="90">
        <f t="shared" si="6"/>
        <v>1.01596</v>
      </c>
      <c r="W83" s="90">
        <f t="shared" si="6"/>
        <v>1.0099</v>
      </c>
      <c r="X83" s="90">
        <f t="shared" si="6"/>
        <v>1.03626</v>
      </c>
      <c r="Y83" s="90">
        <f t="shared" si="6"/>
        <v>0.99141999999999997</v>
      </c>
      <c r="Z83" s="90">
        <f t="shared" si="6"/>
        <v>1.0028999999999999</v>
      </c>
      <c r="AA83" s="90">
        <f t="shared" si="6"/>
        <v>1.0109400000000002</v>
      </c>
      <c r="AB83" s="90">
        <f t="shared" si="6"/>
        <v>0.99654000000000009</v>
      </c>
      <c r="AC83" s="90">
        <f t="shared" si="6"/>
        <v>1.01562</v>
      </c>
      <c r="AD83" s="90">
        <f t="shared" si="6"/>
        <v>1.01006</v>
      </c>
      <c r="AE83" s="90">
        <f t="shared" si="6"/>
        <v>1.01668</v>
      </c>
      <c r="AF83" s="90">
        <f t="shared" si="6"/>
        <v>1.00312</v>
      </c>
    </row>
    <row r="84" spans="1:32" x14ac:dyDescent="0.4">
      <c r="A84" s="82" t="s">
        <v>131</v>
      </c>
      <c r="B84" s="83" t="s">
        <v>117</v>
      </c>
      <c r="C84" s="84">
        <v>45539.671967592592</v>
      </c>
      <c r="D84" s="85">
        <v>1E-4</v>
      </c>
      <c r="E84" s="85">
        <v>4.4999999999999997E-3</v>
      </c>
      <c r="F84" s="85">
        <v>1.5800000000000002E-2</v>
      </c>
      <c r="G84" s="85">
        <v>-3.3799999999999997E-2</v>
      </c>
      <c r="H84" s="85">
        <v>2.0000000000000001E-4</v>
      </c>
      <c r="I84" s="85">
        <v>0</v>
      </c>
      <c r="J84" s="85">
        <v>5.3E-3</v>
      </c>
      <c r="K84" s="85">
        <v>1E-4</v>
      </c>
      <c r="L84" s="85">
        <v>-5.0000000000000001E-4</v>
      </c>
      <c r="M84" s="85">
        <v>1E-4</v>
      </c>
      <c r="N84" s="85">
        <v>5.0000000000000001E-4</v>
      </c>
      <c r="O84" s="85">
        <v>-1.9E-3</v>
      </c>
      <c r="P84" s="85">
        <v>1.54E-2</v>
      </c>
      <c r="Q84" s="85">
        <v>-8.0000000000000004E-4</v>
      </c>
      <c r="R84" s="85">
        <v>1.7100000000000001E-2</v>
      </c>
      <c r="S84" s="85">
        <v>2.0000000000000001E-4</v>
      </c>
      <c r="T84" s="85">
        <v>4.53E-2</v>
      </c>
      <c r="U84" s="85">
        <v>2.5000000000000001E-3</v>
      </c>
      <c r="V84" s="85">
        <v>-6.9999999999999999E-4</v>
      </c>
      <c r="W84" s="85">
        <v>1.9E-3</v>
      </c>
      <c r="X84" s="85">
        <v>-1.12E-2</v>
      </c>
      <c r="Y84" s="85">
        <v>1.9E-3</v>
      </c>
      <c r="Z84" s="85">
        <v>0.1598</v>
      </c>
      <c r="AA84" s="85">
        <v>2.3300000000000001E-2</v>
      </c>
      <c r="AB84" s="85">
        <v>3.0800000000000001E-2</v>
      </c>
      <c r="AC84" s="85">
        <v>1E-4</v>
      </c>
      <c r="AD84" s="85">
        <v>1.8E-3</v>
      </c>
      <c r="AE84" s="85">
        <v>1E-4</v>
      </c>
      <c r="AF84" s="86">
        <v>2.9999999999999997E-4</v>
      </c>
    </row>
    <row r="85" spans="1:32" x14ac:dyDescent="0.4">
      <c r="A85" s="82" t="s">
        <v>137</v>
      </c>
      <c r="B85" s="83" t="s">
        <v>135</v>
      </c>
      <c r="C85" s="84">
        <v>45539.673703703702</v>
      </c>
      <c r="D85" s="85">
        <v>0</v>
      </c>
      <c r="E85" s="85">
        <v>8.9999999999999998E-4</v>
      </c>
      <c r="F85" s="85">
        <v>6.1000000000000004E-3</v>
      </c>
      <c r="G85" s="85">
        <v>-3.4500000000000003E-2</v>
      </c>
      <c r="H85" s="85">
        <v>0</v>
      </c>
      <c r="I85" s="85">
        <v>0</v>
      </c>
      <c r="J85" s="85">
        <v>3.3E-3</v>
      </c>
      <c r="K85" s="85">
        <v>0</v>
      </c>
      <c r="L85" s="85">
        <v>-1E-4</v>
      </c>
      <c r="M85" s="85">
        <v>0</v>
      </c>
      <c r="N85" s="85">
        <v>-8.0000000000000004E-4</v>
      </c>
      <c r="O85" s="85">
        <v>-2.8E-3</v>
      </c>
      <c r="P85" s="85">
        <v>2.1000000000000001E-2</v>
      </c>
      <c r="Q85" s="85">
        <v>1E-4</v>
      </c>
      <c r="R85" s="85">
        <v>1.5100000000000001E-2</v>
      </c>
      <c r="S85" s="85">
        <v>-2.9999999999999997E-4</v>
      </c>
      <c r="T85" s="85">
        <v>1.5900000000000001E-2</v>
      </c>
      <c r="U85" s="85">
        <v>3.0000000000000001E-3</v>
      </c>
      <c r="V85" s="85">
        <v>-2.9999999999999997E-4</v>
      </c>
      <c r="W85" s="85">
        <v>1E-4</v>
      </c>
      <c r="X85" s="85">
        <v>-1.15E-2</v>
      </c>
      <c r="Y85" s="85">
        <v>-2E-3</v>
      </c>
      <c r="Z85" s="85">
        <v>0.11700000000000001</v>
      </c>
      <c r="AA85" s="85">
        <v>1.06E-2</v>
      </c>
      <c r="AB85" s="85">
        <v>3.1399999999999997E-2</v>
      </c>
      <c r="AC85" s="85">
        <v>0</v>
      </c>
      <c r="AD85" s="85">
        <v>6.9999999999999999E-4</v>
      </c>
      <c r="AE85" s="85">
        <v>-1E-4</v>
      </c>
      <c r="AF85" s="86">
        <v>8.0000000000000004E-4</v>
      </c>
    </row>
    <row r="86" spans="1:32" x14ac:dyDescent="0.4">
      <c r="A86" s="82" t="s">
        <v>138</v>
      </c>
      <c r="B86" s="83" t="s">
        <v>135</v>
      </c>
      <c r="C86" s="84">
        <v>45539.675798611112</v>
      </c>
      <c r="D86" s="85">
        <v>9.5999999999999992E-3</v>
      </c>
      <c r="E86" s="85">
        <v>0.49659999999999999</v>
      </c>
      <c r="F86" s="85">
        <v>0.25209999999999999</v>
      </c>
      <c r="G86" s="85">
        <v>1.6799999999999999E-2</v>
      </c>
      <c r="H86" s="85">
        <v>0.2576</v>
      </c>
      <c r="I86" s="85">
        <v>5.0200000000000002E-2</v>
      </c>
      <c r="J86" s="85">
        <v>0.4965</v>
      </c>
      <c r="K86" s="85">
        <v>0.1014</v>
      </c>
      <c r="L86" s="85">
        <v>0.51859999999999995</v>
      </c>
      <c r="M86" s="85">
        <v>0.25729999999999997</v>
      </c>
      <c r="N86" s="85">
        <v>0.24890000000000001</v>
      </c>
      <c r="O86" s="85">
        <v>0.50319999999999998</v>
      </c>
      <c r="P86" s="85">
        <v>0.501</v>
      </c>
      <c r="Q86" s="85">
        <v>-1.1000000000000001E-3</v>
      </c>
      <c r="R86" s="85">
        <v>0.49759999999999999</v>
      </c>
      <c r="S86" s="85">
        <v>0.1031</v>
      </c>
      <c r="T86" s="85">
        <v>0.1009</v>
      </c>
      <c r="U86" s="85">
        <v>0.50649999999999995</v>
      </c>
      <c r="V86" s="85">
        <v>0.25340000000000001</v>
      </c>
      <c r="W86" s="85">
        <v>0.1019</v>
      </c>
      <c r="X86" s="85">
        <v>0.24940000000000001</v>
      </c>
      <c r="Y86" s="85">
        <v>0.24759999999999999</v>
      </c>
      <c r="Z86" s="85">
        <v>0.2404</v>
      </c>
      <c r="AA86" s="85">
        <v>0.2492</v>
      </c>
      <c r="AB86" s="85">
        <v>0.1303</v>
      </c>
      <c r="AC86" s="85">
        <v>0.1038</v>
      </c>
      <c r="AD86" s="85">
        <v>0.10249999999999999</v>
      </c>
      <c r="AE86" s="85">
        <v>0.25769999999999998</v>
      </c>
      <c r="AF86" s="86">
        <v>9.9099999999999994E-2</v>
      </c>
    </row>
    <row r="87" spans="1:32" x14ac:dyDescent="0.4">
      <c r="A87" s="82" t="s">
        <v>139</v>
      </c>
      <c r="B87" s="83" t="s">
        <v>135</v>
      </c>
      <c r="C87" s="84">
        <v>45539.677534722221</v>
      </c>
      <c r="D87" s="85">
        <v>9.7999999999999997E-3</v>
      </c>
      <c r="E87" s="85">
        <v>0.49220000000000003</v>
      </c>
      <c r="F87" s="85">
        <v>0.25340000000000001</v>
      </c>
      <c r="G87" s="85">
        <v>1.67E-2</v>
      </c>
      <c r="H87" s="85">
        <v>0.26029999999999998</v>
      </c>
      <c r="I87" s="85">
        <v>4.82E-2</v>
      </c>
      <c r="J87" s="85">
        <v>0.48880000000000001</v>
      </c>
      <c r="K87" s="85">
        <v>0.10050000000000001</v>
      </c>
      <c r="L87" s="85">
        <v>0.51349999999999996</v>
      </c>
      <c r="M87" s="85">
        <v>0.25480000000000003</v>
      </c>
      <c r="N87" s="85">
        <v>0.24709999999999999</v>
      </c>
      <c r="O87" s="85">
        <v>0.48609999999999998</v>
      </c>
      <c r="P87" s="85">
        <v>0.52610000000000001</v>
      </c>
      <c r="Q87" s="85">
        <v>-2.7000000000000001E-3</v>
      </c>
      <c r="R87" s="85">
        <v>0.497</v>
      </c>
      <c r="S87" s="85">
        <v>9.8400000000000001E-2</v>
      </c>
      <c r="T87" s="85">
        <v>0.1011</v>
      </c>
      <c r="U87" s="85">
        <v>0.5353</v>
      </c>
      <c r="V87" s="85">
        <v>0.25069999999999998</v>
      </c>
      <c r="W87" s="85">
        <v>0.1023</v>
      </c>
      <c r="X87" s="85">
        <v>0.24579999999999999</v>
      </c>
      <c r="Y87" s="85">
        <v>0.24379999999999999</v>
      </c>
      <c r="Z87" s="85">
        <v>0.26400000000000001</v>
      </c>
      <c r="AA87" s="85">
        <v>0.24809999999999999</v>
      </c>
      <c r="AB87" s="85">
        <v>0.1288</v>
      </c>
      <c r="AC87" s="85">
        <v>0.1046</v>
      </c>
      <c r="AD87" s="85">
        <v>0.1014</v>
      </c>
      <c r="AE87" s="85">
        <v>0.25530000000000003</v>
      </c>
      <c r="AF87" s="86">
        <v>9.8000000000000004E-2</v>
      </c>
    </row>
    <row r="88" spans="1:32" x14ac:dyDescent="0.4">
      <c r="A88" s="87" t="s">
        <v>270</v>
      </c>
      <c r="B88" s="93"/>
      <c r="C88" s="93"/>
      <c r="D88" s="94">
        <f t="shared" ref="D88:P88" si="7">(ABS((D86-D87)/((D86+D87)/2)))</f>
        <v>2.0618556701030983E-2</v>
      </c>
      <c r="E88" s="94">
        <f t="shared" si="7"/>
        <v>8.8996763754044493E-3</v>
      </c>
      <c r="F88" s="94">
        <f t="shared" si="7"/>
        <v>5.1434223541049389E-3</v>
      </c>
      <c r="G88" s="94">
        <f t="shared" si="7"/>
        <v>5.9701492537313069E-3</v>
      </c>
      <c r="H88" s="94">
        <f t="shared" si="7"/>
        <v>1.0426723305657385E-2</v>
      </c>
      <c r="I88" s="94">
        <f t="shared" si="7"/>
        <v>4.0650406504065074E-2</v>
      </c>
      <c r="J88" s="94">
        <f t="shared" si="7"/>
        <v>1.5629757434283943E-2</v>
      </c>
      <c r="K88" s="94">
        <f t="shared" si="7"/>
        <v>8.915304606240692E-3</v>
      </c>
      <c r="L88" s="94">
        <f t="shared" si="7"/>
        <v>9.8827632981300147E-3</v>
      </c>
      <c r="M88" s="94">
        <f t="shared" si="7"/>
        <v>9.7637180238232639E-3</v>
      </c>
      <c r="N88" s="94">
        <f t="shared" si="7"/>
        <v>7.258064516129128E-3</v>
      </c>
      <c r="O88" s="94">
        <f t="shared" si="7"/>
        <v>3.4569897907611453E-2</v>
      </c>
      <c r="P88" s="94">
        <f t="shared" si="7"/>
        <v>4.8875474637328428E-2</v>
      </c>
      <c r="Q88" s="94">
        <f>(ABS((61-62)/((61+62)/2)))</f>
        <v>1.6260162601626018E-2</v>
      </c>
      <c r="R88" s="94">
        <f t="shared" ref="R88:AF88" si="8">(ABS((R86-R87)/((R86+R87)/2)))</f>
        <v>1.2065151819826854E-3</v>
      </c>
      <c r="S88" s="94">
        <f t="shared" si="8"/>
        <v>4.6650124069478861E-2</v>
      </c>
      <c r="T88" s="94">
        <f t="shared" si="8"/>
        <v>1.9801980198018996E-3</v>
      </c>
      <c r="U88" s="94">
        <f t="shared" si="8"/>
        <v>5.5288923017853812E-2</v>
      </c>
      <c r="V88" s="94">
        <f t="shared" si="8"/>
        <v>1.0712160285657749E-2</v>
      </c>
      <c r="W88" s="94">
        <f t="shared" si="8"/>
        <v>3.917727717923581E-3</v>
      </c>
      <c r="X88" s="94">
        <f t="shared" si="8"/>
        <v>1.4539579967689903E-2</v>
      </c>
      <c r="Y88" s="94">
        <f t="shared" si="8"/>
        <v>1.5466015466015458E-2</v>
      </c>
      <c r="Z88" s="94">
        <f t="shared" si="8"/>
        <v>9.357652656621733E-2</v>
      </c>
      <c r="AA88" s="94">
        <f t="shared" si="8"/>
        <v>4.4238890006033284E-3</v>
      </c>
      <c r="AB88" s="94">
        <f t="shared" si="8"/>
        <v>1.1578541103820929E-2</v>
      </c>
      <c r="AC88" s="94">
        <f t="shared" si="8"/>
        <v>7.677543186180376E-3</v>
      </c>
      <c r="AD88" s="94">
        <f t="shared" si="8"/>
        <v>1.0789602746444237E-2</v>
      </c>
      <c r="AE88" s="94">
        <f t="shared" si="8"/>
        <v>9.3567251461986658E-3</v>
      </c>
      <c r="AF88" s="95">
        <f t="shared" si="8"/>
        <v>1.1161846778285031E-2</v>
      </c>
    </row>
    <row r="89" spans="1:32" x14ac:dyDescent="0.4">
      <c r="A89" s="82" t="s">
        <v>137</v>
      </c>
      <c r="B89" s="83" t="s">
        <v>135</v>
      </c>
      <c r="C89" s="84">
        <v>45539.673703703702</v>
      </c>
      <c r="D89" s="85">
        <v>0</v>
      </c>
      <c r="E89" s="85">
        <v>8.9999999999999998E-4</v>
      </c>
      <c r="F89" s="85">
        <v>6.1000000000000004E-3</v>
      </c>
      <c r="G89" s="85">
        <v>-3.4500000000000003E-2</v>
      </c>
      <c r="H89" s="85">
        <v>0</v>
      </c>
      <c r="I89" s="85">
        <v>0</v>
      </c>
      <c r="J89" s="85">
        <v>3.3E-3</v>
      </c>
      <c r="K89" s="85">
        <v>0</v>
      </c>
      <c r="L89" s="85">
        <v>-1E-4</v>
      </c>
      <c r="M89" s="85">
        <v>0</v>
      </c>
      <c r="N89" s="85">
        <v>-8.0000000000000004E-4</v>
      </c>
      <c r="O89" s="85">
        <v>-2.8E-3</v>
      </c>
      <c r="P89" s="85">
        <v>2.1000000000000001E-2</v>
      </c>
      <c r="Q89" s="85">
        <v>1E-4</v>
      </c>
      <c r="R89" s="85">
        <v>1.5100000000000001E-2</v>
      </c>
      <c r="S89" s="85">
        <v>-2.9999999999999997E-4</v>
      </c>
      <c r="T89" s="85">
        <v>1.5900000000000001E-2</v>
      </c>
      <c r="U89" s="85">
        <v>3.0000000000000001E-3</v>
      </c>
      <c r="V89" s="85">
        <v>-2.9999999999999997E-4</v>
      </c>
      <c r="W89" s="85">
        <v>1E-4</v>
      </c>
      <c r="X89" s="85">
        <v>-1.15E-2</v>
      </c>
      <c r="Y89" s="85">
        <v>-2E-3</v>
      </c>
      <c r="Z89" s="85">
        <v>0.11700000000000001</v>
      </c>
      <c r="AA89" s="85">
        <v>1.06E-2</v>
      </c>
      <c r="AB89" s="85">
        <v>3.1399999999999997E-2</v>
      </c>
      <c r="AC89" s="85">
        <v>0</v>
      </c>
      <c r="AD89" s="85">
        <v>6.9999999999999999E-4</v>
      </c>
      <c r="AE89" s="85">
        <v>-1E-4</v>
      </c>
      <c r="AF89" s="86">
        <v>8.0000000000000004E-4</v>
      </c>
    </row>
    <row r="90" spans="1:32" x14ac:dyDescent="0.4">
      <c r="A90" s="82" t="s">
        <v>138</v>
      </c>
      <c r="B90" s="83" t="s">
        <v>135</v>
      </c>
      <c r="C90" s="84">
        <v>45539.675798611112</v>
      </c>
      <c r="D90" s="85">
        <v>9.5999999999999992E-3</v>
      </c>
      <c r="E90" s="85">
        <v>0.49659999999999999</v>
      </c>
      <c r="F90" s="85">
        <v>0.25209999999999999</v>
      </c>
      <c r="G90" s="85">
        <v>1.6799999999999999E-2</v>
      </c>
      <c r="H90" s="85">
        <v>0.2576</v>
      </c>
      <c r="I90" s="85">
        <v>5.0200000000000002E-2</v>
      </c>
      <c r="J90" s="85">
        <v>0.4965</v>
      </c>
      <c r="K90" s="85">
        <v>0.1014</v>
      </c>
      <c r="L90" s="85">
        <v>0.51859999999999995</v>
      </c>
      <c r="M90" s="85">
        <v>0.25729999999999997</v>
      </c>
      <c r="N90" s="85">
        <v>0.24890000000000001</v>
      </c>
      <c r="O90" s="85">
        <v>0.50319999999999998</v>
      </c>
      <c r="P90" s="85">
        <v>0.501</v>
      </c>
      <c r="Q90" s="85">
        <v>-1.1000000000000001E-3</v>
      </c>
      <c r="R90" s="85">
        <v>0.49759999999999999</v>
      </c>
      <c r="S90" s="85">
        <v>0.1031</v>
      </c>
      <c r="T90" s="85">
        <v>0.1009</v>
      </c>
      <c r="U90" s="85">
        <v>0.50649999999999995</v>
      </c>
      <c r="V90" s="85">
        <v>0.25340000000000001</v>
      </c>
      <c r="W90" s="85">
        <v>0.1019</v>
      </c>
      <c r="X90" s="85">
        <v>0.24940000000000001</v>
      </c>
      <c r="Y90" s="85">
        <v>0.24759999999999999</v>
      </c>
      <c r="Z90" s="85">
        <v>0.2404</v>
      </c>
      <c r="AA90" s="85">
        <v>0.2492</v>
      </c>
      <c r="AB90" s="85">
        <v>0.1303</v>
      </c>
      <c r="AC90" s="85">
        <v>0.1038</v>
      </c>
      <c r="AD90" s="85">
        <v>0.10249999999999999</v>
      </c>
      <c r="AE90" s="85">
        <v>0.25769999999999998</v>
      </c>
      <c r="AF90" s="86">
        <v>9.9099999999999994E-2</v>
      </c>
    </row>
    <row r="91" spans="1:32" s="100" customFormat="1" x14ac:dyDescent="0.4">
      <c r="A91" s="96" t="s">
        <v>271</v>
      </c>
      <c r="B91" s="97"/>
      <c r="C91" s="97"/>
      <c r="D91" s="97">
        <f>(D90-D89)/(2/200)</f>
        <v>0.95999999999999985</v>
      </c>
      <c r="E91" s="97">
        <f>(E90-E89)/(100/200)</f>
        <v>0.99139999999999995</v>
      </c>
      <c r="F91" s="97">
        <f>(F90-F89)/(50/200)</f>
        <v>0.98399999999999999</v>
      </c>
      <c r="G91" s="97">
        <f>(G90-G89)/(10/200)</f>
        <v>1.0259999999999998</v>
      </c>
      <c r="H91" s="97">
        <f>(H90-H89)/(50/200)</f>
        <v>1.0304</v>
      </c>
      <c r="I91" s="97">
        <f>(I90-I89)/(10/200)</f>
        <v>1.004</v>
      </c>
      <c r="J91" s="97">
        <f>(J90-J89)/(100/200)</f>
        <v>0.98639999999999994</v>
      </c>
      <c r="K91" s="97">
        <f>(K90-K89)/(20/200)</f>
        <v>1.014</v>
      </c>
      <c r="L91" s="97">
        <f>(L90-L89)/(100/200)</f>
        <v>1.0373999999999999</v>
      </c>
      <c r="M91" s="97">
        <f>(M90-M89)/(50/200)</f>
        <v>1.0291999999999999</v>
      </c>
      <c r="N91" s="97">
        <f>(N90-N89)/(50/200)</f>
        <v>0.99880000000000002</v>
      </c>
      <c r="O91" s="97">
        <f>(O90-O89)/(100/200)</f>
        <v>1.012</v>
      </c>
      <c r="P91" s="97">
        <f>(P90-P89)/(100/200)</f>
        <v>0.96</v>
      </c>
      <c r="Q91" s="97"/>
      <c r="R91" s="97">
        <f>(R90-R89)/(100/200)</f>
        <v>0.96499999999999997</v>
      </c>
      <c r="S91" s="97">
        <f>(S90-S89)/(20/200)</f>
        <v>1.0339999999999998</v>
      </c>
      <c r="T91" s="97">
        <f>(T90-T89)/(20/200)</f>
        <v>0.85</v>
      </c>
      <c r="U91" s="97">
        <f>(U90-U89)/(100/200)</f>
        <v>1.0069999999999999</v>
      </c>
      <c r="V91" s="97">
        <f>(V90-V89)/(50/200)</f>
        <v>1.0148000000000001</v>
      </c>
      <c r="W91" s="98">
        <f>(W90-W89)/(20/200)</f>
        <v>1.018</v>
      </c>
      <c r="X91" s="97">
        <f>(X90-X89)/(50/200)</f>
        <v>1.0436000000000001</v>
      </c>
      <c r="Y91" s="97">
        <f>(Y90-Y89)/(50/200)</f>
        <v>0.99839999999999995</v>
      </c>
      <c r="Z91" s="97">
        <f>(Z90-Z89)/(50/200)</f>
        <v>0.49359999999999998</v>
      </c>
      <c r="AA91" s="97">
        <f>(AA90-AA89)/(50/200)</f>
        <v>0.95440000000000003</v>
      </c>
      <c r="AB91" s="97">
        <f>(AB90-AB89)/(20/200)</f>
        <v>0.98899999999999999</v>
      </c>
      <c r="AC91" s="97">
        <f>(AC90-AC89)/(20/200)</f>
        <v>1.038</v>
      </c>
      <c r="AD91" s="97">
        <f>(AD90-AD89)/(20/200)</f>
        <v>1.0179999999999998</v>
      </c>
      <c r="AE91" s="97">
        <f>(AE90-AE89)/(50/200)</f>
        <v>1.0311999999999999</v>
      </c>
      <c r="AF91" s="99">
        <f>(AF90-AF89)/(20/200)</f>
        <v>0.98299999999999998</v>
      </c>
    </row>
    <row r="92" spans="1:32" x14ac:dyDescent="0.4">
      <c r="A92" s="82" t="s">
        <v>137</v>
      </c>
      <c r="B92" s="83" t="s">
        <v>135</v>
      </c>
      <c r="C92" s="84">
        <v>45539.673703703702</v>
      </c>
      <c r="D92" s="85">
        <v>0</v>
      </c>
      <c r="E92" s="85">
        <v>8.9999999999999998E-4</v>
      </c>
      <c r="F92" s="85">
        <v>6.1000000000000004E-3</v>
      </c>
      <c r="G92" s="85">
        <v>-3.4500000000000003E-2</v>
      </c>
      <c r="H92" s="85">
        <v>0</v>
      </c>
      <c r="I92" s="85">
        <v>0</v>
      </c>
      <c r="J92" s="85">
        <v>3.3E-3</v>
      </c>
      <c r="K92" s="85">
        <v>0</v>
      </c>
      <c r="L92" s="85">
        <v>-1E-4</v>
      </c>
      <c r="M92" s="85">
        <v>0</v>
      </c>
      <c r="N92" s="85">
        <v>-8.0000000000000004E-4</v>
      </c>
      <c r="O92" s="85">
        <v>-2.8E-3</v>
      </c>
      <c r="P92" s="85">
        <v>2.1000000000000001E-2</v>
      </c>
      <c r="Q92" s="85">
        <v>1E-4</v>
      </c>
      <c r="R92" s="85">
        <v>1.5100000000000001E-2</v>
      </c>
      <c r="S92" s="85">
        <v>-2.9999999999999997E-4</v>
      </c>
      <c r="T92" s="85">
        <v>1.5900000000000001E-2</v>
      </c>
      <c r="U92" s="85">
        <v>3.0000000000000001E-3</v>
      </c>
      <c r="V92" s="85">
        <v>-2.9999999999999997E-4</v>
      </c>
      <c r="W92" s="85">
        <v>1E-4</v>
      </c>
      <c r="X92" s="85">
        <v>-1.15E-2</v>
      </c>
      <c r="Y92" s="85">
        <v>-2E-3</v>
      </c>
      <c r="Z92" s="85">
        <v>0.11700000000000001</v>
      </c>
      <c r="AA92" s="85">
        <v>1.06E-2</v>
      </c>
      <c r="AB92" s="85">
        <v>3.1399999999999997E-2</v>
      </c>
      <c r="AC92" s="85">
        <v>0</v>
      </c>
      <c r="AD92" s="85">
        <v>6.9999999999999999E-4</v>
      </c>
      <c r="AE92" s="85">
        <v>-1E-4</v>
      </c>
      <c r="AF92" s="86">
        <v>8.0000000000000004E-4</v>
      </c>
    </row>
    <row r="93" spans="1:32" x14ac:dyDescent="0.4">
      <c r="A93" s="82" t="s">
        <v>139</v>
      </c>
      <c r="B93" s="83" t="s">
        <v>135</v>
      </c>
      <c r="C93" s="84">
        <v>45539.677534722221</v>
      </c>
      <c r="D93" s="85">
        <v>9.7999999999999997E-3</v>
      </c>
      <c r="E93" s="85">
        <v>0.49220000000000003</v>
      </c>
      <c r="F93" s="85">
        <v>0.25340000000000001</v>
      </c>
      <c r="G93" s="85">
        <v>1.67E-2</v>
      </c>
      <c r="H93" s="85">
        <v>0.26029999999999998</v>
      </c>
      <c r="I93" s="85">
        <v>4.82E-2</v>
      </c>
      <c r="J93" s="85">
        <v>0.48880000000000001</v>
      </c>
      <c r="K93" s="85">
        <v>0.10050000000000001</v>
      </c>
      <c r="L93" s="85">
        <v>0.51349999999999996</v>
      </c>
      <c r="M93" s="85">
        <v>0.25480000000000003</v>
      </c>
      <c r="N93" s="85">
        <v>0.24709999999999999</v>
      </c>
      <c r="O93" s="85">
        <v>0.48609999999999998</v>
      </c>
      <c r="P93" s="85">
        <v>0.52610000000000001</v>
      </c>
      <c r="Q93" s="85">
        <v>-2.7000000000000001E-3</v>
      </c>
      <c r="R93" s="85">
        <v>0.497</v>
      </c>
      <c r="S93" s="85">
        <v>9.8400000000000001E-2</v>
      </c>
      <c r="T93" s="85">
        <v>0.1011</v>
      </c>
      <c r="U93" s="85">
        <v>0.5353</v>
      </c>
      <c r="V93" s="85">
        <v>0.25069999999999998</v>
      </c>
      <c r="W93" s="85">
        <v>0.1023</v>
      </c>
      <c r="X93" s="85">
        <v>0.24579999999999999</v>
      </c>
      <c r="Y93" s="85">
        <v>0.24379999999999999</v>
      </c>
      <c r="Z93" s="85">
        <v>0.26400000000000001</v>
      </c>
      <c r="AA93" s="85">
        <v>0.24809999999999999</v>
      </c>
      <c r="AB93" s="85">
        <v>0.1288</v>
      </c>
      <c r="AC93" s="85">
        <v>0.1046</v>
      </c>
      <c r="AD93" s="85">
        <v>0.1014</v>
      </c>
      <c r="AE93" s="85">
        <v>0.25530000000000003</v>
      </c>
      <c r="AF93" s="86">
        <v>9.8000000000000004E-2</v>
      </c>
    </row>
    <row r="94" spans="1:32" s="100" customFormat="1" x14ac:dyDescent="0.4">
      <c r="A94" s="96" t="s">
        <v>271</v>
      </c>
      <c r="B94" s="97"/>
      <c r="C94" s="97"/>
      <c r="D94" s="97">
        <f>(D93-D92)/(2/200)</f>
        <v>0.98</v>
      </c>
      <c r="E94" s="97">
        <f>(E93-E92)/(100/200)</f>
        <v>0.98260000000000003</v>
      </c>
      <c r="F94" s="97">
        <f>(F93-F92)/(50/200)</f>
        <v>0.98920000000000008</v>
      </c>
      <c r="G94" s="97">
        <f>(G93-G92)/(10/200)</f>
        <v>1.024</v>
      </c>
      <c r="H94" s="97">
        <f>(H93-H92)/(50/200)</f>
        <v>1.0411999999999999</v>
      </c>
      <c r="I94" s="97">
        <f>(I93-I92)/(10/200)</f>
        <v>0.96399999999999997</v>
      </c>
      <c r="J94" s="97">
        <f>(J93-J92)/(100/200)</f>
        <v>0.97099999999999997</v>
      </c>
      <c r="K94" s="97">
        <f>(K93-K92)/(20/200)</f>
        <v>1.0049999999999999</v>
      </c>
      <c r="L94" s="97">
        <f>(L93-L92)/(100/200)</f>
        <v>1.0271999999999999</v>
      </c>
      <c r="M94" s="97">
        <f>(M93-M92)/(50/200)</f>
        <v>1.0192000000000001</v>
      </c>
      <c r="N94" s="97">
        <f>(N93-N92)/(50/200)</f>
        <v>0.99159999999999993</v>
      </c>
      <c r="O94" s="97">
        <f>(O93-O92)/(100/200)</f>
        <v>0.9778</v>
      </c>
      <c r="P94" s="97">
        <f>(P93-P92)/(100/200)</f>
        <v>1.0102</v>
      </c>
      <c r="Q94" s="97"/>
      <c r="R94" s="97">
        <f>(R93-R92)/(100/200)</f>
        <v>0.96379999999999999</v>
      </c>
      <c r="S94" s="97">
        <f>(S93-S92)/(20/200)</f>
        <v>0.98699999999999988</v>
      </c>
      <c r="T94" s="97">
        <f>(T93-T92)/(20/200)</f>
        <v>0.85199999999999998</v>
      </c>
      <c r="U94" s="97">
        <f>(U93-U92)/(100/200)</f>
        <v>1.0646</v>
      </c>
      <c r="V94" s="97">
        <f>(V93-V92)/(50/200)</f>
        <v>1.004</v>
      </c>
      <c r="W94" s="98">
        <f>(W93-W92)/(20/200)</f>
        <v>1.022</v>
      </c>
      <c r="X94" s="97">
        <f>(X93-X92)/(50/200)</f>
        <v>1.0291999999999999</v>
      </c>
      <c r="Y94" s="97">
        <f>(Y93-Y92)/(50/200)</f>
        <v>0.98319999999999996</v>
      </c>
      <c r="Z94" s="97">
        <f>(Z93-Z92)/(50/200)</f>
        <v>0.58800000000000008</v>
      </c>
      <c r="AA94" s="97">
        <f>(AA93-AA92)/(50/200)</f>
        <v>0.95</v>
      </c>
      <c r="AB94" s="97">
        <f>(AB93-AB92)/(20/200)</f>
        <v>0.97399999999999998</v>
      </c>
      <c r="AC94" s="97">
        <f>(AC93-AC92)/(20/200)</f>
        <v>1.0459999999999998</v>
      </c>
      <c r="AD94" s="97">
        <f>(AD93-AD92)/(20/200)</f>
        <v>1.0069999999999999</v>
      </c>
      <c r="AE94" s="97">
        <f>(AE93-AE92)/(50/200)</f>
        <v>1.0216000000000001</v>
      </c>
      <c r="AF94" s="99">
        <f>(AF93-AF92)/(20/200)</f>
        <v>0.97200000000000009</v>
      </c>
    </row>
    <row r="95" spans="1:32" x14ac:dyDescent="0.4">
      <c r="A95" s="82" t="s">
        <v>137</v>
      </c>
      <c r="B95" s="83" t="s">
        <v>135</v>
      </c>
      <c r="C95" s="84">
        <v>45539.673703703702</v>
      </c>
      <c r="D95" s="85">
        <v>0</v>
      </c>
      <c r="E95" s="85">
        <v>8.9999999999999998E-4</v>
      </c>
      <c r="F95" s="85">
        <v>6.1000000000000004E-3</v>
      </c>
      <c r="G95" s="85">
        <v>-3.4500000000000003E-2</v>
      </c>
      <c r="H95" s="85">
        <v>0</v>
      </c>
      <c r="I95" s="85">
        <v>0</v>
      </c>
      <c r="J95" s="85">
        <v>3.3E-3</v>
      </c>
      <c r="K95" s="85">
        <v>0</v>
      </c>
      <c r="L95" s="85">
        <v>-1E-4</v>
      </c>
      <c r="M95" s="85">
        <v>0</v>
      </c>
      <c r="N95" s="85">
        <v>-8.0000000000000004E-4</v>
      </c>
      <c r="O95" s="85">
        <v>-2.8E-3</v>
      </c>
      <c r="P95" s="85">
        <v>2.1000000000000001E-2</v>
      </c>
      <c r="Q95" s="85">
        <v>1E-4</v>
      </c>
      <c r="R95" s="85">
        <v>1.5100000000000001E-2</v>
      </c>
      <c r="S95" s="85">
        <v>-2.9999999999999997E-4</v>
      </c>
      <c r="T95" s="85">
        <v>1.5900000000000001E-2</v>
      </c>
      <c r="U95" s="85">
        <v>3.0000000000000001E-3</v>
      </c>
      <c r="V95" s="85">
        <v>-2.9999999999999997E-4</v>
      </c>
      <c r="W95" s="85">
        <v>1E-4</v>
      </c>
      <c r="X95" s="85">
        <v>-1.15E-2</v>
      </c>
      <c r="Y95" s="85">
        <v>-2E-3</v>
      </c>
      <c r="Z95" s="85">
        <v>0.11700000000000001</v>
      </c>
      <c r="AA95" s="85">
        <v>1.06E-2</v>
      </c>
      <c r="AB95" s="85">
        <v>3.1399999999999997E-2</v>
      </c>
      <c r="AC95" s="85">
        <v>0</v>
      </c>
      <c r="AD95" s="85">
        <v>6.9999999999999999E-4</v>
      </c>
      <c r="AE95" s="85">
        <v>-1E-4</v>
      </c>
      <c r="AF95" s="86">
        <v>8.0000000000000004E-4</v>
      </c>
    </row>
    <row r="96" spans="1:32" x14ac:dyDescent="0.4">
      <c r="A96" s="82" t="s">
        <v>140</v>
      </c>
      <c r="B96" s="83" t="s">
        <v>135</v>
      </c>
      <c r="C96" s="84">
        <v>45539.679282407407</v>
      </c>
      <c r="D96" s="85">
        <v>1.9599999999999999E-2</v>
      </c>
      <c r="E96" s="85">
        <v>0.96879999999999999</v>
      </c>
      <c r="F96" s="85">
        <v>0.49659999999999999</v>
      </c>
      <c r="G96" s="85">
        <v>6.7299999999999999E-2</v>
      </c>
      <c r="H96" s="85">
        <v>0.50409999999999999</v>
      </c>
      <c r="I96" s="85">
        <v>9.8000000000000004E-2</v>
      </c>
      <c r="J96" s="85">
        <v>0.97650000000000003</v>
      </c>
      <c r="K96" s="85">
        <v>0.1996</v>
      </c>
      <c r="L96" s="85">
        <v>1.0223</v>
      </c>
      <c r="M96" s="85">
        <v>0.50480000000000003</v>
      </c>
      <c r="N96" s="85">
        <v>0.4904</v>
      </c>
      <c r="O96" s="85">
        <v>0.99609999999999999</v>
      </c>
      <c r="P96" s="85">
        <v>0.99099999999999999</v>
      </c>
      <c r="Q96" s="85">
        <v>-1.1999999999999999E-3</v>
      </c>
      <c r="R96" s="85">
        <v>0.97509999999999997</v>
      </c>
      <c r="S96" s="85">
        <v>0.20230000000000001</v>
      </c>
      <c r="T96" s="85">
        <v>0.1915</v>
      </c>
      <c r="U96" s="85">
        <v>0.99990000000000001</v>
      </c>
      <c r="V96" s="85">
        <v>0.497</v>
      </c>
      <c r="W96" s="85">
        <v>0.2049</v>
      </c>
      <c r="X96" s="85">
        <v>0.49730000000000002</v>
      </c>
      <c r="Y96" s="85">
        <v>0.48980000000000001</v>
      </c>
      <c r="Z96" s="85">
        <v>0.45440000000000003</v>
      </c>
      <c r="AA96" s="85">
        <v>0.4884</v>
      </c>
      <c r="AB96" s="85">
        <v>0.22550000000000001</v>
      </c>
      <c r="AC96" s="85">
        <v>0.2021</v>
      </c>
      <c r="AD96" s="85">
        <v>0.19980000000000001</v>
      </c>
      <c r="AE96" s="85">
        <v>0.50690000000000002</v>
      </c>
      <c r="AF96" s="86">
        <v>0.19570000000000001</v>
      </c>
    </row>
    <row r="97" spans="1:32" s="100" customFormat="1" x14ac:dyDescent="0.4">
      <c r="A97" s="96" t="s">
        <v>271</v>
      </c>
      <c r="B97" s="97"/>
      <c r="C97" s="97"/>
      <c r="D97" s="97">
        <f>(D96-D95)/(2/100)</f>
        <v>0.98</v>
      </c>
      <c r="E97" s="97">
        <f>(E96-E95)/(100/100)</f>
        <v>0.96789999999999998</v>
      </c>
      <c r="F97" s="97">
        <f>(F96-F95)/(50/100)</f>
        <v>0.98099999999999998</v>
      </c>
      <c r="G97" s="97">
        <f>(G96-G95)/(10/100)</f>
        <v>1.018</v>
      </c>
      <c r="H97" s="97">
        <f>(H96-H95)/(50/100)</f>
        <v>1.0082</v>
      </c>
      <c r="I97" s="97">
        <f>(I96-I95)/(10/100)</f>
        <v>0.98</v>
      </c>
      <c r="J97" s="97">
        <f>(J96-J95)/(100/100)</f>
        <v>0.97320000000000007</v>
      </c>
      <c r="K97" s="97">
        <f>(K96-K95)/(20/100)</f>
        <v>0.998</v>
      </c>
      <c r="L97" s="97">
        <f>(L96-L95)/(100/100)</f>
        <v>1.0224</v>
      </c>
      <c r="M97" s="97">
        <f>(M96-M95)/(50/100)</f>
        <v>1.0096000000000001</v>
      </c>
      <c r="N97" s="97">
        <f>(N96-N95)/(50/100)</f>
        <v>0.98240000000000005</v>
      </c>
      <c r="O97" s="97">
        <f>(O96-O95)/(100/100)</f>
        <v>0.99890000000000001</v>
      </c>
      <c r="P97" s="97">
        <f>(P96-P95/(100/100))</f>
        <v>0.97</v>
      </c>
      <c r="Q97" s="97"/>
      <c r="R97" s="97">
        <f>(R96-R95)/(100/100)</f>
        <v>0.96</v>
      </c>
      <c r="S97" s="97">
        <f>(S96-S95)/(20/100)</f>
        <v>1.0129999999999999</v>
      </c>
      <c r="T97" s="97">
        <f>(T96-T95)/(20/100)</f>
        <v>0.878</v>
      </c>
      <c r="U97" s="97">
        <f>(U96-U95)/(100/100)</f>
        <v>0.99690000000000001</v>
      </c>
      <c r="V97" s="97">
        <f>(V96-V95)/(50/100)</f>
        <v>0.99460000000000004</v>
      </c>
      <c r="W97" s="98">
        <f>(W96-W95)/(20/100)</f>
        <v>1.024</v>
      </c>
      <c r="X97" s="97">
        <f>(X96-X95)/(50/100)</f>
        <v>1.0176000000000001</v>
      </c>
      <c r="Y97" s="97">
        <f>(Y96-Y95)/(50/100)</f>
        <v>0.98360000000000003</v>
      </c>
      <c r="Z97" s="97">
        <f>(Z96-Z95)/(50/100)</f>
        <v>0.67480000000000007</v>
      </c>
      <c r="AA97" s="97">
        <f>(AA96-AA95)/(50/100)</f>
        <v>0.9556</v>
      </c>
      <c r="AB97" s="97">
        <f>(AB96-AB95)/(20/100)</f>
        <v>0.97049999999999992</v>
      </c>
      <c r="AC97" s="97">
        <f>(AC96-AC95)/(20/100)</f>
        <v>1.0105</v>
      </c>
      <c r="AD97" s="97">
        <f>(AD96-AD95)/(20/100)</f>
        <v>0.99549999999999994</v>
      </c>
      <c r="AE97" s="97">
        <f>(AE96-AE95)/(50/100)</f>
        <v>1.014</v>
      </c>
      <c r="AF97" s="99">
        <f>(AF96-AF95)/(20/100)</f>
        <v>0.97450000000000003</v>
      </c>
    </row>
    <row r="98" spans="1:32" x14ac:dyDescent="0.4">
      <c r="A98" s="82" t="s">
        <v>141</v>
      </c>
      <c r="B98" s="83" t="s">
        <v>135</v>
      </c>
      <c r="C98" s="84">
        <v>45539.681018518517</v>
      </c>
      <c r="D98" s="85">
        <v>9.9900000000000003E-2</v>
      </c>
      <c r="E98" s="85">
        <v>4.8855000000000004</v>
      </c>
      <c r="F98" s="85">
        <v>2.5764</v>
      </c>
      <c r="G98" s="85">
        <v>0.48</v>
      </c>
      <c r="H98" s="85">
        <v>2.5526</v>
      </c>
      <c r="I98" s="85">
        <v>0.49890000000000001</v>
      </c>
      <c r="J98" s="85">
        <v>5.0414000000000003</v>
      </c>
      <c r="K98" s="85">
        <v>1.0185999999999999</v>
      </c>
      <c r="L98" s="85">
        <v>5.2039</v>
      </c>
      <c r="M98" s="85">
        <v>2.5583999999999998</v>
      </c>
      <c r="N98" s="85">
        <v>2.5061</v>
      </c>
      <c r="O98" s="85">
        <v>5.0304000000000002</v>
      </c>
      <c r="P98" s="85">
        <v>5.0934999999999997</v>
      </c>
      <c r="Q98" s="85">
        <v>-1E-3</v>
      </c>
      <c r="R98" s="85">
        <v>5.0316000000000001</v>
      </c>
      <c r="S98" s="85">
        <v>1.018</v>
      </c>
      <c r="T98" s="85">
        <v>1.0063</v>
      </c>
      <c r="U98" s="85">
        <v>5.0336999999999996</v>
      </c>
      <c r="V98" s="85">
        <v>2.5449999999999999</v>
      </c>
      <c r="W98" s="85">
        <v>1.0363</v>
      </c>
      <c r="X98" s="85">
        <v>2.5897000000000001</v>
      </c>
      <c r="Y98" s="85">
        <v>2.5299999999999998</v>
      </c>
      <c r="Z98" s="85">
        <v>2.4628999999999999</v>
      </c>
      <c r="AA98" s="85">
        <v>2.5703999999999998</v>
      </c>
      <c r="AB98" s="85">
        <v>1.0309999999999999</v>
      </c>
      <c r="AC98" s="85">
        <v>1.0286999999999999</v>
      </c>
      <c r="AD98" s="85">
        <v>1.0197000000000001</v>
      </c>
      <c r="AE98" s="85">
        <v>2.5802999999999998</v>
      </c>
      <c r="AF98" s="86">
        <v>1.01</v>
      </c>
    </row>
    <row r="99" spans="1:32" x14ac:dyDescent="0.4">
      <c r="A99" s="82" t="s">
        <v>142</v>
      </c>
      <c r="B99" s="83" t="s">
        <v>135</v>
      </c>
      <c r="C99" s="84">
        <v>45539.682754629626</v>
      </c>
      <c r="D99" s="85">
        <v>9.8799999999999999E-2</v>
      </c>
      <c r="E99" s="85">
        <v>4.9606000000000003</v>
      </c>
      <c r="F99" s="85">
        <v>2.5478000000000001</v>
      </c>
      <c r="G99" s="85">
        <v>0.47349999999999998</v>
      </c>
      <c r="H99" s="85">
        <v>2.6092</v>
      </c>
      <c r="I99" s="85">
        <v>0.48970000000000002</v>
      </c>
      <c r="J99" s="85">
        <v>4.9858000000000002</v>
      </c>
      <c r="K99" s="85">
        <v>1.0079</v>
      </c>
      <c r="L99" s="85">
        <v>5.1334999999999997</v>
      </c>
      <c r="M99" s="85">
        <v>2.5280999999999998</v>
      </c>
      <c r="N99" s="85">
        <v>2.4666999999999999</v>
      </c>
      <c r="O99" s="85">
        <v>4.9295</v>
      </c>
      <c r="P99" s="85">
        <v>5.3368000000000002</v>
      </c>
      <c r="Q99" s="85">
        <v>-2.2000000000000001E-3</v>
      </c>
      <c r="R99" s="85">
        <v>4.9743000000000004</v>
      </c>
      <c r="S99" s="85">
        <v>0.98670000000000002</v>
      </c>
      <c r="T99" s="85">
        <v>1.0157</v>
      </c>
      <c r="U99" s="85">
        <v>5.3212000000000002</v>
      </c>
      <c r="V99" s="85">
        <v>2.5152999999999999</v>
      </c>
      <c r="W99" s="85">
        <v>1.0269999999999999</v>
      </c>
      <c r="X99" s="85">
        <v>2.5558000000000001</v>
      </c>
      <c r="Y99" s="85">
        <v>2.5081000000000002</v>
      </c>
      <c r="Z99" s="85">
        <v>2.4693999999999998</v>
      </c>
      <c r="AA99" s="85">
        <v>2.5352999999999999</v>
      </c>
      <c r="AB99" s="85">
        <v>1.0214000000000001</v>
      </c>
      <c r="AC99" s="85">
        <v>1.0484</v>
      </c>
      <c r="AD99" s="85">
        <v>1.0084</v>
      </c>
      <c r="AE99" s="85">
        <v>2.5459999999999998</v>
      </c>
      <c r="AF99" s="86">
        <v>0.99839999999999995</v>
      </c>
    </row>
    <row r="100" spans="1:32" x14ac:dyDescent="0.4">
      <c r="A100" s="87" t="s">
        <v>270</v>
      </c>
      <c r="B100" s="93"/>
      <c r="C100" s="93"/>
      <c r="D100" s="94">
        <f t="shared" ref="D100:P100" si="9">(ABS((D98-D99)/((D98+D99)/2)))</f>
        <v>1.1071967790639193E-2</v>
      </c>
      <c r="E100" s="94">
        <f t="shared" si="9"/>
        <v>1.5254770924528482E-2</v>
      </c>
      <c r="F100" s="94">
        <f t="shared" si="9"/>
        <v>1.1162718082822667E-2</v>
      </c>
      <c r="G100" s="94">
        <f t="shared" si="9"/>
        <v>1.3633980073413751E-2</v>
      </c>
      <c r="H100" s="94">
        <f t="shared" si="9"/>
        <v>2.1930334379480023E-2</v>
      </c>
      <c r="I100" s="94">
        <f t="shared" si="9"/>
        <v>1.8612178838761855E-2</v>
      </c>
      <c r="J100" s="94">
        <f t="shared" si="9"/>
        <v>1.1089835647040068E-2</v>
      </c>
      <c r="K100" s="94">
        <f t="shared" si="9"/>
        <v>1.056007895386127E-2</v>
      </c>
      <c r="L100" s="94">
        <f t="shared" si="9"/>
        <v>1.3620446147000261E-2</v>
      </c>
      <c r="M100" s="94">
        <f t="shared" si="9"/>
        <v>1.1913889708050723E-2</v>
      </c>
      <c r="N100" s="94">
        <f t="shared" si="9"/>
        <v>1.5846203346203389E-2</v>
      </c>
      <c r="O100" s="94">
        <f t="shared" si="9"/>
        <v>2.0261247602887618E-2</v>
      </c>
      <c r="P100" s="94">
        <f t="shared" si="9"/>
        <v>4.665254115413757E-2</v>
      </c>
      <c r="Q100" s="94">
        <f>(ABS((61-62)/((61+62)/2)))</f>
        <v>1.6260162601626018E-2</v>
      </c>
      <c r="R100" s="94">
        <f t="shared" ref="R100:AF100" si="10">(ABS((R98-R99)/((R98+R99)/2)))</f>
        <v>1.145324258687368E-2</v>
      </c>
      <c r="S100" s="94">
        <f t="shared" si="10"/>
        <v>3.1226617448994853E-2</v>
      </c>
      <c r="T100" s="94">
        <f t="shared" si="10"/>
        <v>9.2977250247280648E-3</v>
      </c>
      <c r="U100" s="94">
        <f t="shared" si="10"/>
        <v>5.5529266337675985E-2</v>
      </c>
      <c r="V100" s="94">
        <f t="shared" si="10"/>
        <v>1.1738434480169185E-2</v>
      </c>
      <c r="W100" s="94">
        <f t="shared" si="10"/>
        <v>9.0146852130083711E-3</v>
      </c>
      <c r="X100" s="94">
        <f t="shared" si="10"/>
        <v>1.3176562044504923E-2</v>
      </c>
      <c r="Y100" s="94">
        <f t="shared" si="10"/>
        <v>8.6937535975862273E-3</v>
      </c>
      <c r="Z100" s="94">
        <f t="shared" si="10"/>
        <v>2.6356872047523269E-3</v>
      </c>
      <c r="AA100" s="94">
        <f t="shared" si="10"/>
        <v>1.374933897408775E-2</v>
      </c>
      <c r="AB100" s="94">
        <f t="shared" si="10"/>
        <v>9.3549015786394771E-3</v>
      </c>
      <c r="AC100" s="94">
        <f t="shared" si="10"/>
        <v>1.8968754513504455E-2</v>
      </c>
      <c r="AD100" s="94">
        <f t="shared" si="10"/>
        <v>1.1143434741876719E-2</v>
      </c>
      <c r="AE100" s="94">
        <f t="shared" si="10"/>
        <v>1.3381971402375983E-2</v>
      </c>
      <c r="AF100" s="95">
        <f t="shared" si="10"/>
        <v>1.1551483768173726E-2</v>
      </c>
    </row>
    <row r="101" spans="1:32" x14ac:dyDescent="0.4">
      <c r="A101" s="82" t="s">
        <v>137</v>
      </c>
      <c r="B101" s="83" t="s">
        <v>135</v>
      </c>
      <c r="C101" s="84">
        <v>45539.673703703702</v>
      </c>
      <c r="D101" s="85">
        <v>0</v>
      </c>
      <c r="E101" s="85">
        <v>8.9999999999999998E-4</v>
      </c>
      <c r="F101" s="85">
        <v>6.1000000000000004E-3</v>
      </c>
      <c r="G101" s="85">
        <v>-3.4500000000000003E-2</v>
      </c>
      <c r="H101" s="85">
        <v>0</v>
      </c>
      <c r="I101" s="85">
        <v>0</v>
      </c>
      <c r="J101" s="85">
        <v>3.3E-3</v>
      </c>
      <c r="K101" s="85">
        <v>0</v>
      </c>
      <c r="L101" s="85">
        <v>-1E-4</v>
      </c>
      <c r="M101" s="85">
        <v>0</v>
      </c>
      <c r="N101" s="85">
        <v>-8.0000000000000004E-4</v>
      </c>
      <c r="O101" s="85">
        <v>-2.8E-3</v>
      </c>
      <c r="P101" s="85">
        <v>2.1000000000000001E-2</v>
      </c>
      <c r="Q101" s="85">
        <v>1E-4</v>
      </c>
      <c r="R101" s="85">
        <v>1.5100000000000001E-2</v>
      </c>
      <c r="S101" s="85">
        <v>-2.9999999999999997E-4</v>
      </c>
      <c r="T101" s="85">
        <v>1.5900000000000001E-2</v>
      </c>
      <c r="U101" s="85">
        <v>3.0000000000000001E-3</v>
      </c>
      <c r="V101" s="85">
        <v>-2.9999999999999997E-4</v>
      </c>
      <c r="W101" s="85">
        <v>1E-4</v>
      </c>
      <c r="X101" s="85">
        <v>-1.15E-2</v>
      </c>
      <c r="Y101" s="85">
        <v>-2E-3</v>
      </c>
      <c r="Z101" s="85">
        <v>0.11700000000000001</v>
      </c>
      <c r="AA101" s="85">
        <v>1.06E-2</v>
      </c>
      <c r="AB101" s="85">
        <v>3.1399999999999997E-2</v>
      </c>
      <c r="AC101" s="85">
        <v>0</v>
      </c>
      <c r="AD101" s="85">
        <v>6.9999999999999999E-4</v>
      </c>
      <c r="AE101" s="85">
        <v>-1E-4</v>
      </c>
      <c r="AF101" s="86">
        <v>8.0000000000000004E-4</v>
      </c>
    </row>
    <row r="102" spans="1:32" x14ac:dyDescent="0.4">
      <c r="A102" s="82" t="s">
        <v>141</v>
      </c>
      <c r="B102" s="83" t="s">
        <v>135</v>
      </c>
      <c r="C102" s="84">
        <v>45539.681018518517</v>
      </c>
      <c r="D102" s="85">
        <v>9.9900000000000003E-2</v>
      </c>
      <c r="E102" s="85">
        <v>4.8855000000000004</v>
      </c>
      <c r="F102" s="85">
        <v>2.5764</v>
      </c>
      <c r="G102" s="85">
        <v>0.48</v>
      </c>
      <c r="H102" s="85">
        <v>2.5526</v>
      </c>
      <c r="I102" s="85">
        <v>0.49890000000000001</v>
      </c>
      <c r="J102" s="85">
        <v>5.0414000000000003</v>
      </c>
      <c r="K102" s="85">
        <v>1.0185999999999999</v>
      </c>
      <c r="L102" s="85">
        <v>5.2039</v>
      </c>
      <c r="M102" s="85">
        <v>2.5583999999999998</v>
      </c>
      <c r="N102" s="85">
        <v>2.5061</v>
      </c>
      <c r="O102" s="85">
        <v>5.0304000000000002</v>
      </c>
      <c r="P102" s="85">
        <v>5.0934999999999997</v>
      </c>
      <c r="Q102" s="85">
        <v>-1E-3</v>
      </c>
      <c r="R102" s="85">
        <v>5.0316000000000001</v>
      </c>
      <c r="S102" s="85">
        <v>1.018</v>
      </c>
      <c r="T102" s="85">
        <v>1.0063</v>
      </c>
      <c r="U102" s="85">
        <v>5.0336999999999996</v>
      </c>
      <c r="V102" s="85">
        <v>2.5449999999999999</v>
      </c>
      <c r="W102" s="85">
        <v>1.0363</v>
      </c>
      <c r="X102" s="85">
        <v>2.5897000000000001</v>
      </c>
      <c r="Y102" s="85">
        <v>2.5299999999999998</v>
      </c>
      <c r="Z102" s="85">
        <v>2.4628999999999999</v>
      </c>
      <c r="AA102" s="85">
        <v>2.5703999999999998</v>
      </c>
      <c r="AB102" s="85">
        <v>1.0309999999999999</v>
      </c>
      <c r="AC102" s="85">
        <v>1.0286999999999999</v>
      </c>
      <c r="AD102" s="85">
        <v>1.0197000000000001</v>
      </c>
      <c r="AE102" s="85">
        <v>2.5802999999999998</v>
      </c>
      <c r="AF102" s="86">
        <v>1.01</v>
      </c>
    </row>
    <row r="103" spans="1:32" s="100" customFormat="1" x14ac:dyDescent="0.4">
      <c r="A103" s="96" t="s">
        <v>271</v>
      </c>
      <c r="B103" s="97"/>
      <c r="C103" s="97"/>
      <c r="D103" s="97">
        <f>(D102-D101)/(2/20)</f>
        <v>0.999</v>
      </c>
      <c r="E103" s="97">
        <f>(E102-E101)/(100/20)</f>
        <v>0.97692000000000012</v>
      </c>
      <c r="F103" s="97">
        <f>(F102-F101)/(50/20)</f>
        <v>1.0281199999999999</v>
      </c>
      <c r="G103" s="97">
        <f>(G102-G101)/(10/20)</f>
        <v>1.0289999999999999</v>
      </c>
      <c r="H103" s="97">
        <f>(H102-H101)/(50/20)</f>
        <v>1.0210399999999999</v>
      </c>
      <c r="I103" s="97">
        <f>(I102-I101)/(10/20)</f>
        <v>0.99780000000000002</v>
      </c>
      <c r="J103" s="97">
        <f>(J102-J101)/(100/20)</f>
        <v>1.00762</v>
      </c>
      <c r="K103" s="97">
        <f>(K102-K101)/(20/20)</f>
        <v>1.0185999999999999</v>
      </c>
      <c r="L103" s="97">
        <f>(L102-L101)/(100/20)</f>
        <v>1.0407999999999999</v>
      </c>
      <c r="M103" s="97">
        <f>(M102-M101)/(50/20)</f>
        <v>1.0233599999999998</v>
      </c>
      <c r="N103" s="97">
        <f>(N102-N101)/(50/20)</f>
        <v>1.0027599999999999</v>
      </c>
      <c r="O103" s="97">
        <f>(O102-O101)/(100/20)</f>
        <v>1.00664</v>
      </c>
      <c r="P103" s="97">
        <f>(P102-P101)/(100/20)</f>
        <v>1.0145</v>
      </c>
      <c r="Q103" s="97"/>
      <c r="R103" s="97">
        <f>(R102-R101)/(100/20)</f>
        <v>1.0032999999999999</v>
      </c>
      <c r="S103" s="97">
        <f>(S102-S101)/(20/20)</f>
        <v>1.0183</v>
      </c>
      <c r="T103" s="97">
        <f>(T102-T101)/(20/20)</f>
        <v>0.99039999999999995</v>
      </c>
      <c r="U103" s="97">
        <f>(U102-U101)/(100/20)</f>
        <v>1.0061399999999998</v>
      </c>
      <c r="V103" s="97">
        <f>(V102-V101)/(50/20)</f>
        <v>1.0181200000000001</v>
      </c>
      <c r="W103" s="98">
        <f>W102/(20/20)</f>
        <v>1.0363</v>
      </c>
      <c r="X103" s="97">
        <f>(X102-X101)/(50/20)</f>
        <v>1.0404800000000001</v>
      </c>
      <c r="Y103" s="97">
        <f>(Y102-Y101)/(50/20)</f>
        <v>1.0127999999999999</v>
      </c>
      <c r="Z103" s="97">
        <f>(Z102-Z101)/(50/20)</f>
        <v>0.93835999999999997</v>
      </c>
      <c r="AA103" s="97">
        <f>(AA102-AA101)/(50/20)</f>
        <v>1.0239199999999999</v>
      </c>
      <c r="AB103" s="97">
        <f>AB102/(20/20)</f>
        <v>1.0309999999999999</v>
      </c>
      <c r="AC103" s="97">
        <f>(AC102-AC101)/(20/20)</f>
        <v>1.0286999999999999</v>
      </c>
      <c r="AD103" s="97">
        <f>(AD102-AD101)/(20/20)</f>
        <v>1.0190000000000001</v>
      </c>
      <c r="AE103" s="97">
        <f>(AE102-AE101)/(50/20)</f>
        <v>1.03216</v>
      </c>
      <c r="AF103" s="99">
        <f>(AF102-AF101)/(20/20)</f>
        <v>1.0092000000000001</v>
      </c>
    </row>
    <row r="104" spans="1:32" x14ac:dyDescent="0.4">
      <c r="A104" s="82" t="s">
        <v>137</v>
      </c>
      <c r="B104" s="83" t="s">
        <v>135</v>
      </c>
      <c r="C104" s="84">
        <v>45539.673703703702</v>
      </c>
      <c r="D104" s="85">
        <v>0</v>
      </c>
      <c r="E104" s="85">
        <v>8.9999999999999998E-4</v>
      </c>
      <c r="F104" s="85">
        <v>6.1000000000000004E-3</v>
      </c>
      <c r="G104" s="85">
        <v>-3.4500000000000003E-2</v>
      </c>
      <c r="H104" s="85">
        <v>0</v>
      </c>
      <c r="I104" s="85">
        <v>0</v>
      </c>
      <c r="J104" s="85">
        <v>3.3E-3</v>
      </c>
      <c r="K104" s="85">
        <v>0</v>
      </c>
      <c r="L104" s="85">
        <v>-1E-4</v>
      </c>
      <c r="M104" s="85">
        <v>0</v>
      </c>
      <c r="N104" s="85">
        <v>-8.0000000000000004E-4</v>
      </c>
      <c r="O104" s="85">
        <v>-2.8E-3</v>
      </c>
      <c r="P104" s="85">
        <v>2.1000000000000001E-2</v>
      </c>
      <c r="Q104" s="85">
        <v>1E-4</v>
      </c>
      <c r="R104" s="85">
        <v>1.5100000000000001E-2</v>
      </c>
      <c r="S104" s="85">
        <v>-2.9999999999999997E-4</v>
      </c>
      <c r="T104" s="85">
        <v>1.5900000000000001E-2</v>
      </c>
      <c r="U104" s="85">
        <v>3.0000000000000001E-3</v>
      </c>
      <c r="V104" s="85">
        <v>-2.9999999999999997E-4</v>
      </c>
      <c r="W104" s="85">
        <v>1E-4</v>
      </c>
      <c r="X104" s="85">
        <v>-1.15E-2</v>
      </c>
      <c r="Y104" s="85">
        <v>-2E-3</v>
      </c>
      <c r="Z104" s="85">
        <v>0.11700000000000001</v>
      </c>
      <c r="AA104" s="85">
        <v>1.06E-2</v>
      </c>
      <c r="AB104" s="85">
        <v>3.1399999999999997E-2</v>
      </c>
      <c r="AC104" s="85">
        <v>0</v>
      </c>
      <c r="AD104" s="85">
        <v>6.9999999999999999E-4</v>
      </c>
      <c r="AE104" s="85">
        <v>-1E-4</v>
      </c>
      <c r="AF104" s="86">
        <v>8.0000000000000004E-4</v>
      </c>
    </row>
    <row r="105" spans="1:32" x14ac:dyDescent="0.4">
      <c r="A105" s="82" t="s">
        <v>142</v>
      </c>
      <c r="B105" s="83" t="s">
        <v>135</v>
      </c>
      <c r="C105" s="84">
        <v>45539.682754629626</v>
      </c>
      <c r="D105" s="85">
        <v>9.8799999999999999E-2</v>
      </c>
      <c r="E105" s="85">
        <v>4.9606000000000003</v>
      </c>
      <c r="F105" s="85">
        <v>2.5478000000000001</v>
      </c>
      <c r="G105" s="85">
        <v>0.47349999999999998</v>
      </c>
      <c r="H105" s="85">
        <v>2.6092</v>
      </c>
      <c r="I105" s="85">
        <v>0.48970000000000002</v>
      </c>
      <c r="J105" s="85">
        <v>4.9858000000000002</v>
      </c>
      <c r="K105" s="85">
        <v>1.0079</v>
      </c>
      <c r="L105" s="85">
        <v>5.1334999999999997</v>
      </c>
      <c r="M105" s="85">
        <v>2.5280999999999998</v>
      </c>
      <c r="N105" s="85">
        <v>2.4666999999999999</v>
      </c>
      <c r="O105" s="85">
        <v>4.9295</v>
      </c>
      <c r="P105" s="85">
        <v>5.3368000000000002</v>
      </c>
      <c r="Q105" s="85">
        <v>-2.2000000000000001E-3</v>
      </c>
      <c r="R105" s="85">
        <v>4.9743000000000004</v>
      </c>
      <c r="S105" s="85">
        <v>0.98670000000000002</v>
      </c>
      <c r="T105" s="85">
        <v>1.0157</v>
      </c>
      <c r="U105" s="85">
        <v>5.3212000000000002</v>
      </c>
      <c r="V105" s="85">
        <v>2.5152999999999999</v>
      </c>
      <c r="W105" s="85">
        <v>1.0269999999999999</v>
      </c>
      <c r="X105" s="85">
        <v>2.5558000000000001</v>
      </c>
      <c r="Y105" s="85">
        <v>2.5081000000000002</v>
      </c>
      <c r="Z105" s="85">
        <v>2.4693999999999998</v>
      </c>
      <c r="AA105" s="85">
        <v>2.5352999999999999</v>
      </c>
      <c r="AB105" s="85">
        <v>1.0214000000000001</v>
      </c>
      <c r="AC105" s="85">
        <v>1.0484</v>
      </c>
      <c r="AD105" s="85">
        <v>1.0084</v>
      </c>
      <c r="AE105" s="85">
        <v>2.5459999999999998</v>
      </c>
      <c r="AF105" s="86">
        <v>0.99839999999999995</v>
      </c>
    </row>
    <row r="106" spans="1:32" s="100" customFormat="1" x14ac:dyDescent="0.4">
      <c r="A106" s="96" t="s">
        <v>271</v>
      </c>
      <c r="B106" s="97"/>
      <c r="C106" s="97"/>
      <c r="D106" s="97">
        <f>(D105-D104)/(2/20)</f>
        <v>0.98799999999999999</v>
      </c>
      <c r="E106" s="97">
        <f>(E105-E104)/(100/20)</f>
        <v>0.99194000000000015</v>
      </c>
      <c r="F106" s="97">
        <f>(F105-F104)/(50/20)</f>
        <v>1.01668</v>
      </c>
      <c r="G106" s="97">
        <f>(G105-G104)/(10/20)</f>
        <v>1.016</v>
      </c>
      <c r="H106" s="97">
        <f>(H105-H104)/(50/20)</f>
        <v>1.0436799999999999</v>
      </c>
      <c r="I106" s="97">
        <f>(I105-I104)/(10/20)</f>
        <v>0.97940000000000005</v>
      </c>
      <c r="J106" s="97">
        <f>(J105-J104)/(100/20)</f>
        <v>0.99649999999999994</v>
      </c>
      <c r="K106" s="97">
        <f>(K105-K104)/(20/20)</f>
        <v>1.0079</v>
      </c>
      <c r="L106" s="97">
        <f>(L105-L104)/(100/20)</f>
        <v>1.0267199999999999</v>
      </c>
      <c r="M106" s="97">
        <f>(M105-M104)/(50/20)</f>
        <v>1.0112399999999999</v>
      </c>
      <c r="N106" s="97">
        <f>(N105-N104)/(50/20)</f>
        <v>0.98699999999999988</v>
      </c>
      <c r="O106" s="97">
        <f>(O105-O104)/(100/20)</f>
        <v>0.98645999999999989</v>
      </c>
      <c r="P106" s="97">
        <f>(P105-P104)/(100/20)</f>
        <v>1.0631600000000001</v>
      </c>
      <c r="Q106" s="97"/>
      <c r="R106" s="97">
        <f>(R105-R104)/(100/20)</f>
        <v>0.99184000000000005</v>
      </c>
      <c r="S106" s="97">
        <f>(S105-S104)/(20/20)</f>
        <v>0.98699999999999999</v>
      </c>
      <c r="T106" s="97">
        <f>(T105-T104)/(20/20)</f>
        <v>0.99980000000000002</v>
      </c>
      <c r="U106" s="97">
        <f>(U105-U104)/(100/20)</f>
        <v>1.0636399999999999</v>
      </c>
      <c r="V106" s="97">
        <f>(V105-V104)/(50/20)</f>
        <v>1.00624</v>
      </c>
      <c r="W106" s="98">
        <f>W105/(20/20)</f>
        <v>1.0269999999999999</v>
      </c>
      <c r="X106" s="97">
        <f>(X105-X104)/(50/20)</f>
        <v>1.0269200000000001</v>
      </c>
      <c r="Y106" s="97">
        <f>(Y105-Y104)/(50/20)</f>
        <v>1.00404</v>
      </c>
      <c r="Z106" s="97">
        <f>(Z105-Z104)/(50/20)</f>
        <v>0.94095999999999991</v>
      </c>
      <c r="AA106" s="97">
        <f>(AA105-AA104)/(50/20)</f>
        <v>1.0098799999999999</v>
      </c>
      <c r="AB106" s="97">
        <f>AB105/(20/20)</f>
        <v>1.0214000000000001</v>
      </c>
      <c r="AC106" s="97">
        <f>(AC105-AC104)/(20/20)</f>
        <v>1.0484</v>
      </c>
      <c r="AD106" s="97">
        <f>(AD105-AD104)/(20/20)</f>
        <v>1.0077</v>
      </c>
      <c r="AE106" s="97">
        <f>(AE105-AE104)/(50/20)</f>
        <v>1.01844</v>
      </c>
      <c r="AF106" s="99">
        <f>(AF105-AF104)/(20/20)</f>
        <v>0.99759999999999993</v>
      </c>
    </row>
    <row r="107" spans="1:32" x14ac:dyDescent="0.4">
      <c r="A107" s="82" t="s">
        <v>118</v>
      </c>
      <c r="B107" s="83" t="s">
        <v>117</v>
      </c>
      <c r="C107" s="84">
        <v>45539.684490740743</v>
      </c>
      <c r="D107" s="85">
        <v>-2.0000000000000001E-4</v>
      </c>
      <c r="E107" s="85">
        <v>5.4999999999999997E-3</v>
      </c>
      <c r="F107" s="85">
        <v>1.49E-2</v>
      </c>
      <c r="G107" s="85">
        <v>-3.3500000000000002E-2</v>
      </c>
      <c r="H107" s="85">
        <v>0</v>
      </c>
      <c r="I107" s="85">
        <v>-1E-4</v>
      </c>
      <c r="J107" s="85">
        <v>-3.3E-3</v>
      </c>
      <c r="K107" s="85">
        <v>1E-4</v>
      </c>
      <c r="L107" s="85">
        <v>-2.9999999999999997E-4</v>
      </c>
      <c r="M107" s="85">
        <v>-2.9999999999999997E-4</v>
      </c>
      <c r="N107" s="85">
        <v>-8.0000000000000004E-4</v>
      </c>
      <c r="O107" s="85">
        <v>-3.0000000000000001E-3</v>
      </c>
      <c r="P107" s="85">
        <v>2.2599999999999999E-2</v>
      </c>
      <c r="Q107" s="85">
        <v>-2.8999999999999998E-3</v>
      </c>
      <c r="R107" s="85">
        <v>1.7399999999999999E-2</v>
      </c>
      <c r="S107" s="85">
        <v>1E-4</v>
      </c>
      <c r="T107" s="85">
        <v>2.9899999999999999E-2</v>
      </c>
      <c r="U107" s="85">
        <v>1.2999999999999999E-3</v>
      </c>
      <c r="V107" s="85">
        <v>-1.4E-3</v>
      </c>
      <c r="W107" s="85">
        <v>2.8E-3</v>
      </c>
      <c r="X107" s="85">
        <v>-1.11E-2</v>
      </c>
      <c r="Y107" s="85">
        <v>1.4E-3</v>
      </c>
      <c r="Z107" s="85">
        <v>0.1696</v>
      </c>
      <c r="AA107" s="85">
        <v>1.7399999999999999E-2</v>
      </c>
      <c r="AB107" s="85">
        <v>2.87E-2</v>
      </c>
      <c r="AC107" s="85">
        <v>0</v>
      </c>
      <c r="AD107" s="85">
        <v>5.9999999999999995E-4</v>
      </c>
      <c r="AE107" s="85">
        <v>-4.0000000000000002E-4</v>
      </c>
      <c r="AF107" s="86">
        <v>-5.0000000000000001E-4</v>
      </c>
    </row>
    <row r="108" spans="1:32" x14ac:dyDescent="0.4">
      <c r="A108" s="41" t="s">
        <v>132</v>
      </c>
      <c r="B108" s="42" t="s">
        <v>117</v>
      </c>
      <c r="C108" s="43">
        <v>45539.686249999999</v>
      </c>
      <c r="D108" s="44">
        <v>0.50049999999999994</v>
      </c>
      <c r="E108" s="44">
        <v>0.50580000000000003</v>
      </c>
      <c r="F108" s="44">
        <v>0.49380000000000002</v>
      </c>
      <c r="G108" s="44">
        <v>0.46400000000000002</v>
      </c>
      <c r="H108" s="44">
        <v>0.51659999999999995</v>
      </c>
      <c r="I108" s="44">
        <v>0.49049999999999999</v>
      </c>
      <c r="J108" s="44">
        <v>0.49559999999999998</v>
      </c>
      <c r="K108" s="44">
        <v>0.49980000000000002</v>
      </c>
      <c r="L108" s="44">
        <v>0.51029999999999998</v>
      </c>
      <c r="M108" s="44">
        <v>0.50800000000000001</v>
      </c>
      <c r="N108" s="44">
        <v>0.49459999999999998</v>
      </c>
      <c r="O108" s="44">
        <v>0.49390000000000001</v>
      </c>
      <c r="P108" s="44">
        <v>0.53029999999999999</v>
      </c>
      <c r="Q108" s="44">
        <v>0.53300000000000003</v>
      </c>
      <c r="R108" s="44">
        <v>0.48670000000000002</v>
      </c>
      <c r="S108" s="44">
        <v>0.49159999999999998</v>
      </c>
      <c r="T108" s="44">
        <v>0.503</v>
      </c>
      <c r="U108" s="44">
        <v>0.52910000000000001</v>
      </c>
      <c r="V108" s="44">
        <v>0.50700000000000001</v>
      </c>
      <c r="W108" s="44">
        <v>0.50590000000000002</v>
      </c>
      <c r="X108" s="44">
        <v>0.5</v>
      </c>
      <c r="Y108" s="44">
        <v>0.48730000000000001</v>
      </c>
      <c r="Z108" s="44">
        <v>0.49519999999999997</v>
      </c>
      <c r="AA108" s="44">
        <v>0.49459999999999998</v>
      </c>
      <c r="AB108" s="44">
        <v>0.51900000000000002</v>
      </c>
      <c r="AC108" s="44">
        <v>0.51970000000000005</v>
      </c>
      <c r="AD108" s="44">
        <v>0.50119999999999998</v>
      </c>
      <c r="AE108" s="44">
        <v>0.50519999999999998</v>
      </c>
      <c r="AF108" s="45">
        <v>0.49530000000000002</v>
      </c>
    </row>
    <row r="109" spans="1:32" x14ac:dyDescent="0.4">
      <c r="A109" s="41" t="s">
        <v>133</v>
      </c>
      <c r="B109" s="42" t="s">
        <v>117</v>
      </c>
      <c r="C109" s="43">
        <v>45539.688020833331</v>
      </c>
      <c r="D109" s="44">
        <v>0.4965</v>
      </c>
      <c r="E109" s="44">
        <v>0.50590000000000002</v>
      </c>
      <c r="F109" s="44">
        <v>0.49359999999999998</v>
      </c>
      <c r="G109" s="44">
        <v>0.46150000000000002</v>
      </c>
      <c r="H109" s="44">
        <v>0.50509999999999999</v>
      </c>
      <c r="I109" s="44">
        <v>0.50009999999999999</v>
      </c>
      <c r="J109" s="44">
        <v>0.49159999999999998</v>
      </c>
      <c r="K109" s="44">
        <v>0.497</v>
      </c>
      <c r="L109" s="44">
        <v>0.50660000000000005</v>
      </c>
      <c r="M109" s="44">
        <v>0.50509999999999999</v>
      </c>
      <c r="N109" s="44">
        <v>0.4909</v>
      </c>
      <c r="O109" s="44">
        <v>0.50419999999999998</v>
      </c>
      <c r="P109" s="44">
        <v>0.497</v>
      </c>
      <c r="Q109" s="44">
        <v>0.50129999999999997</v>
      </c>
      <c r="R109" s="44">
        <v>0.48309999999999997</v>
      </c>
      <c r="S109" s="44">
        <v>0.51229999999999998</v>
      </c>
      <c r="T109" s="44">
        <v>0.51070000000000004</v>
      </c>
      <c r="U109" s="44">
        <v>0.4985</v>
      </c>
      <c r="V109" s="44">
        <v>0.50339999999999996</v>
      </c>
      <c r="W109" s="44">
        <v>0.4995</v>
      </c>
      <c r="X109" s="44">
        <v>0.49940000000000001</v>
      </c>
      <c r="Y109" s="44">
        <v>0.47889999999999999</v>
      </c>
      <c r="Z109" s="44">
        <v>0.51770000000000005</v>
      </c>
      <c r="AA109" s="44">
        <v>0.49969999999999998</v>
      </c>
      <c r="AB109" s="44">
        <v>0.51619999999999999</v>
      </c>
      <c r="AC109" s="44">
        <v>0.51039999999999996</v>
      </c>
      <c r="AD109" s="44">
        <v>0.49769999999999998</v>
      </c>
      <c r="AE109" s="44">
        <v>0.50180000000000002</v>
      </c>
      <c r="AF109" s="45">
        <v>0.495</v>
      </c>
    </row>
    <row r="110" spans="1:32" x14ac:dyDescent="0.4">
      <c r="A110" s="87" t="s">
        <v>270</v>
      </c>
      <c r="B110" s="93"/>
      <c r="C110" s="93"/>
      <c r="D110" s="94">
        <f t="shared" ref="D110:P110" si="11">(ABS((D108-D109)/((D108+D109)/2)))</f>
        <v>8.0240722166498458E-3</v>
      </c>
      <c r="E110" s="94">
        <f t="shared" si="11"/>
        <v>1.9768706138181079E-4</v>
      </c>
      <c r="F110" s="94">
        <f t="shared" si="11"/>
        <v>4.0510431436101572E-4</v>
      </c>
      <c r="G110" s="94">
        <f t="shared" si="11"/>
        <v>5.4024851431658614E-3</v>
      </c>
      <c r="H110" s="94">
        <f t="shared" si="11"/>
        <v>2.2511500440442311E-2</v>
      </c>
      <c r="I110" s="94">
        <f t="shared" si="11"/>
        <v>1.9382192610539063E-2</v>
      </c>
      <c r="J110" s="94">
        <f t="shared" si="11"/>
        <v>8.1037277147487912E-3</v>
      </c>
      <c r="K110" s="94">
        <f t="shared" si="11"/>
        <v>5.6179775280899369E-3</v>
      </c>
      <c r="L110" s="94">
        <f t="shared" si="11"/>
        <v>7.2770183892219981E-3</v>
      </c>
      <c r="M110" s="94">
        <f t="shared" si="11"/>
        <v>5.725002467673504E-3</v>
      </c>
      <c r="N110" s="94">
        <f t="shared" si="11"/>
        <v>7.508878741755415E-3</v>
      </c>
      <c r="O110" s="94">
        <f t="shared" si="11"/>
        <v>2.0639214507564323E-2</v>
      </c>
      <c r="P110" s="94">
        <f t="shared" si="11"/>
        <v>6.4830137252993289E-2</v>
      </c>
      <c r="Q110" s="94">
        <f>(ABS((61-62)/((61+62)/2)))</f>
        <v>1.6260162601626018E-2</v>
      </c>
      <c r="R110" s="94">
        <f t="shared" ref="R110:AF110" si="12">(ABS((R108-R109)/((R108+R109)/2)))</f>
        <v>7.4242111775624821E-3</v>
      </c>
      <c r="S110" s="94">
        <f t="shared" si="12"/>
        <v>4.1239167247733827E-2</v>
      </c>
      <c r="T110" s="94">
        <f t="shared" si="12"/>
        <v>1.5191871362336075E-2</v>
      </c>
      <c r="U110" s="94">
        <f t="shared" si="12"/>
        <v>5.9556247567146774E-2</v>
      </c>
      <c r="V110" s="94">
        <f t="shared" si="12"/>
        <v>7.1258907363421376E-3</v>
      </c>
      <c r="W110" s="94">
        <f t="shared" si="12"/>
        <v>1.2731251243286286E-2</v>
      </c>
      <c r="X110" s="94">
        <f t="shared" si="12"/>
        <v>1.2007204322593344E-3</v>
      </c>
      <c r="Y110" s="94">
        <f t="shared" si="12"/>
        <v>1.7387704409025085E-2</v>
      </c>
      <c r="Z110" s="94">
        <f t="shared" si="12"/>
        <v>4.4426893079277469E-2</v>
      </c>
      <c r="AA110" s="94">
        <f t="shared" si="12"/>
        <v>1.0258473297797433E-2</v>
      </c>
      <c r="AB110" s="94">
        <f t="shared" si="12"/>
        <v>5.4095826893354416E-3</v>
      </c>
      <c r="AC110" s="94">
        <f t="shared" si="12"/>
        <v>1.8056499368993468E-2</v>
      </c>
      <c r="AD110" s="94">
        <f t="shared" si="12"/>
        <v>7.0077084793272668E-3</v>
      </c>
      <c r="AE110" s="94">
        <f t="shared" si="12"/>
        <v>6.7527308838132242E-3</v>
      </c>
      <c r="AF110" s="95">
        <f t="shared" si="12"/>
        <v>6.0587700696763101E-4</v>
      </c>
    </row>
    <row r="111" spans="1:32" x14ac:dyDescent="0.4">
      <c r="A111" s="41" t="s">
        <v>132</v>
      </c>
      <c r="B111" s="42" t="s">
        <v>117</v>
      </c>
      <c r="C111" s="43">
        <v>45539.686249999999</v>
      </c>
      <c r="D111" s="44">
        <v>0.50049999999999994</v>
      </c>
      <c r="E111" s="44">
        <v>0.50580000000000003</v>
      </c>
      <c r="F111" s="44">
        <v>0.49380000000000002</v>
      </c>
      <c r="G111" s="44">
        <v>0.46400000000000002</v>
      </c>
      <c r="H111" s="44">
        <v>0.51659999999999995</v>
      </c>
      <c r="I111" s="44">
        <v>0.49049999999999999</v>
      </c>
      <c r="J111" s="44">
        <v>0.49559999999999998</v>
      </c>
      <c r="K111" s="44">
        <v>0.49980000000000002</v>
      </c>
      <c r="L111" s="44">
        <v>0.51029999999999998</v>
      </c>
      <c r="M111" s="44">
        <v>0.50800000000000001</v>
      </c>
      <c r="N111" s="44">
        <v>0.49459999999999998</v>
      </c>
      <c r="O111" s="44">
        <v>0.49390000000000001</v>
      </c>
      <c r="P111" s="44">
        <v>0.53029999999999999</v>
      </c>
      <c r="Q111" s="44">
        <v>0.53300000000000003</v>
      </c>
      <c r="R111" s="44">
        <v>0.48670000000000002</v>
      </c>
      <c r="S111" s="44">
        <v>0.49159999999999998</v>
      </c>
      <c r="T111" s="44">
        <v>0.503</v>
      </c>
      <c r="U111" s="44">
        <v>0.52910000000000001</v>
      </c>
      <c r="V111" s="44">
        <v>0.50700000000000001</v>
      </c>
      <c r="W111" s="44">
        <v>0.50590000000000002</v>
      </c>
      <c r="X111" s="44">
        <v>0.5</v>
      </c>
      <c r="Y111" s="44">
        <v>0.48730000000000001</v>
      </c>
      <c r="Z111" s="44">
        <v>0.49519999999999997</v>
      </c>
      <c r="AA111" s="44">
        <v>0.49459999999999998</v>
      </c>
      <c r="AB111" s="44">
        <v>0.51900000000000002</v>
      </c>
      <c r="AC111" s="44">
        <v>0.51970000000000005</v>
      </c>
      <c r="AD111" s="44">
        <v>0.50119999999999998</v>
      </c>
      <c r="AE111" s="44">
        <v>0.50519999999999998</v>
      </c>
      <c r="AF111" s="45">
        <v>0.49530000000000002</v>
      </c>
    </row>
    <row r="112" spans="1:32" x14ac:dyDescent="0.4">
      <c r="A112" s="87" t="s">
        <v>269</v>
      </c>
      <c r="B112" s="52"/>
      <c r="C112" s="88"/>
      <c r="D112" s="90">
        <f t="shared" ref="D112:AF112" si="13">IFERROR(D111/D$20," ")</f>
        <v>1.0009999999999999</v>
      </c>
      <c r="E112" s="90">
        <f t="shared" si="13"/>
        <v>1.0116000000000001</v>
      </c>
      <c r="F112" s="90">
        <f t="shared" si="13"/>
        <v>0.98760000000000003</v>
      </c>
      <c r="G112" s="90">
        <f t="shared" si="13"/>
        <v>0.92800000000000005</v>
      </c>
      <c r="H112" s="90">
        <f t="shared" si="13"/>
        <v>1.0331999999999999</v>
      </c>
      <c r="I112" s="90">
        <f t="shared" si="13"/>
        <v>0.98099999999999998</v>
      </c>
      <c r="J112" s="90">
        <f t="shared" si="13"/>
        <v>0.99119999999999997</v>
      </c>
      <c r="K112" s="90">
        <f t="shared" si="13"/>
        <v>0.99960000000000004</v>
      </c>
      <c r="L112" s="90">
        <f t="shared" si="13"/>
        <v>1.0206</v>
      </c>
      <c r="M112" s="90">
        <f t="shared" si="13"/>
        <v>1.016</v>
      </c>
      <c r="N112" s="90">
        <f t="shared" si="13"/>
        <v>0.98919999999999997</v>
      </c>
      <c r="O112" s="90">
        <f t="shared" si="13"/>
        <v>0.98780000000000001</v>
      </c>
      <c r="P112" s="90">
        <f t="shared" si="13"/>
        <v>1.0606</v>
      </c>
      <c r="Q112" s="90">
        <f t="shared" si="13"/>
        <v>1.0660000000000001</v>
      </c>
      <c r="R112" s="90">
        <f t="shared" si="13"/>
        <v>0.97340000000000004</v>
      </c>
      <c r="S112" s="90">
        <f t="shared" si="13"/>
        <v>0.98319999999999996</v>
      </c>
      <c r="T112" s="90">
        <f t="shared" si="13"/>
        <v>1.006</v>
      </c>
      <c r="U112" s="90">
        <f t="shared" si="13"/>
        <v>1.0582</v>
      </c>
      <c r="V112" s="90">
        <f t="shared" si="13"/>
        <v>1.014</v>
      </c>
      <c r="W112" s="90">
        <f t="shared" si="13"/>
        <v>1.0118</v>
      </c>
      <c r="X112" s="90">
        <f t="shared" si="13"/>
        <v>1</v>
      </c>
      <c r="Y112" s="90">
        <f t="shared" si="13"/>
        <v>0.97460000000000002</v>
      </c>
      <c r="Z112" s="90">
        <f t="shared" si="13"/>
        <v>0.99039999999999995</v>
      </c>
      <c r="AA112" s="90">
        <f t="shared" si="13"/>
        <v>0.98919999999999997</v>
      </c>
      <c r="AB112" s="90">
        <f t="shared" si="13"/>
        <v>1.038</v>
      </c>
      <c r="AC112" s="90">
        <f t="shared" si="13"/>
        <v>1.0394000000000001</v>
      </c>
      <c r="AD112" s="90">
        <f t="shared" si="13"/>
        <v>1.0024</v>
      </c>
      <c r="AE112" s="90">
        <f t="shared" si="13"/>
        <v>1.0104</v>
      </c>
      <c r="AF112" s="92">
        <f t="shared" si="13"/>
        <v>0.99060000000000004</v>
      </c>
    </row>
    <row r="113" spans="1:32" x14ac:dyDescent="0.4">
      <c r="A113" s="41" t="s">
        <v>133</v>
      </c>
      <c r="B113" s="42" t="s">
        <v>117</v>
      </c>
      <c r="C113" s="43">
        <v>45539.688020833331</v>
      </c>
      <c r="D113" s="44">
        <v>0.4965</v>
      </c>
      <c r="E113" s="44">
        <v>0.50590000000000002</v>
      </c>
      <c r="F113" s="44">
        <v>0.49359999999999998</v>
      </c>
      <c r="G113" s="44">
        <v>0.46150000000000002</v>
      </c>
      <c r="H113" s="44">
        <v>0.50509999999999999</v>
      </c>
      <c r="I113" s="44">
        <v>0.50009999999999999</v>
      </c>
      <c r="J113" s="44">
        <v>0.49159999999999998</v>
      </c>
      <c r="K113" s="44">
        <v>0.497</v>
      </c>
      <c r="L113" s="44">
        <v>0.50660000000000005</v>
      </c>
      <c r="M113" s="44">
        <v>0.50509999999999999</v>
      </c>
      <c r="N113" s="44">
        <v>0.4909</v>
      </c>
      <c r="O113" s="44">
        <v>0.50419999999999998</v>
      </c>
      <c r="P113" s="44">
        <v>0.497</v>
      </c>
      <c r="Q113" s="44">
        <v>0.50129999999999997</v>
      </c>
      <c r="R113" s="44">
        <v>0.48309999999999997</v>
      </c>
      <c r="S113" s="44">
        <v>0.51229999999999998</v>
      </c>
      <c r="T113" s="44">
        <v>0.51070000000000004</v>
      </c>
      <c r="U113" s="44">
        <v>0.4985</v>
      </c>
      <c r="V113" s="44">
        <v>0.50339999999999996</v>
      </c>
      <c r="W113" s="44">
        <v>0.4995</v>
      </c>
      <c r="X113" s="44">
        <v>0.49940000000000001</v>
      </c>
      <c r="Y113" s="44">
        <v>0.47889999999999999</v>
      </c>
      <c r="Z113" s="44">
        <v>0.51770000000000005</v>
      </c>
      <c r="AA113" s="44">
        <v>0.49969999999999998</v>
      </c>
      <c r="AB113" s="44">
        <v>0.51619999999999999</v>
      </c>
      <c r="AC113" s="44">
        <v>0.51039999999999996</v>
      </c>
      <c r="AD113" s="44">
        <v>0.49769999999999998</v>
      </c>
      <c r="AE113" s="44">
        <v>0.50180000000000002</v>
      </c>
      <c r="AF113" s="45">
        <v>0.495</v>
      </c>
    </row>
    <row r="114" spans="1:32" x14ac:dyDescent="0.4">
      <c r="A114" s="87" t="s">
        <v>269</v>
      </c>
      <c r="B114" s="52"/>
      <c r="C114" s="88"/>
      <c r="D114" s="90">
        <f t="shared" ref="D114:AF114" si="14">IFERROR(D113/D$20," ")</f>
        <v>0.99299999999999999</v>
      </c>
      <c r="E114" s="90">
        <f t="shared" si="14"/>
        <v>1.0118</v>
      </c>
      <c r="F114" s="90">
        <f t="shared" si="14"/>
        <v>0.98719999999999997</v>
      </c>
      <c r="G114" s="90">
        <f t="shared" si="14"/>
        <v>0.92300000000000004</v>
      </c>
      <c r="H114" s="90">
        <f t="shared" si="14"/>
        <v>1.0102</v>
      </c>
      <c r="I114" s="90">
        <f t="shared" si="14"/>
        <v>1.0002</v>
      </c>
      <c r="J114" s="90">
        <f t="shared" si="14"/>
        <v>0.98319999999999996</v>
      </c>
      <c r="K114" s="90">
        <f t="shared" si="14"/>
        <v>0.99399999999999999</v>
      </c>
      <c r="L114" s="90">
        <f t="shared" si="14"/>
        <v>1.0132000000000001</v>
      </c>
      <c r="M114" s="90">
        <f t="shared" si="14"/>
        <v>1.0102</v>
      </c>
      <c r="N114" s="90">
        <f t="shared" si="14"/>
        <v>0.98180000000000001</v>
      </c>
      <c r="O114" s="90">
        <f t="shared" si="14"/>
        <v>1.0084</v>
      </c>
      <c r="P114" s="90">
        <f t="shared" si="14"/>
        <v>0.99399999999999999</v>
      </c>
      <c r="Q114" s="90">
        <f t="shared" si="14"/>
        <v>1.0025999999999999</v>
      </c>
      <c r="R114" s="90">
        <f t="shared" si="14"/>
        <v>0.96619999999999995</v>
      </c>
      <c r="S114" s="90">
        <f t="shared" si="14"/>
        <v>1.0246</v>
      </c>
      <c r="T114" s="90">
        <f t="shared" si="14"/>
        <v>1.0214000000000001</v>
      </c>
      <c r="U114" s="90">
        <f t="shared" si="14"/>
        <v>0.997</v>
      </c>
      <c r="V114" s="90">
        <f t="shared" si="14"/>
        <v>1.0067999999999999</v>
      </c>
      <c r="W114" s="90">
        <f t="shared" si="14"/>
        <v>0.999</v>
      </c>
      <c r="X114" s="90">
        <f t="shared" si="14"/>
        <v>0.99880000000000002</v>
      </c>
      <c r="Y114" s="90">
        <f t="shared" si="14"/>
        <v>0.95779999999999998</v>
      </c>
      <c r="Z114" s="90">
        <f t="shared" si="14"/>
        <v>1.0354000000000001</v>
      </c>
      <c r="AA114" s="90">
        <f t="shared" si="14"/>
        <v>0.99939999999999996</v>
      </c>
      <c r="AB114" s="90">
        <f t="shared" si="14"/>
        <v>1.0324</v>
      </c>
      <c r="AC114" s="90">
        <f t="shared" si="14"/>
        <v>1.0207999999999999</v>
      </c>
      <c r="AD114" s="90">
        <f t="shared" si="14"/>
        <v>0.99539999999999995</v>
      </c>
      <c r="AE114" s="90">
        <f t="shared" si="14"/>
        <v>1.0036</v>
      </c>
      <c r="AF114" s="92">
        <f t="shared" si="14"/>
        <v>0.99</v>
      </c>
    </row>
    <row r="115" spans="1:32" x14ac:dyDescent="0.4">
      <c r="A115" s="46" t="s">
        <v>136</v>
      </c>
      <c r="B115" s="47" t="s">
        <v>117</v>
      </c>
      <c r="C115" s="48">
        <v>45539.689768518518</v>
      </c>
      <c r="D115" s="49">
        <v>5.1673</v>
      </c>
      <c r="E115" s="49">
        <v>5.1223000000000001</v>
      </c>
      <c r="F115" s="49">
        <v>5.2054999999999998</v>
      </c>
      <c r="G115" s="49">
        <v>5.0221999999999998</v>
      </c>
      <c r="H115" s="49">
        <v>5.1378000000000004</v>
      </c>
      <c r="I115" s="49">
        <v>5.1436000000000002</v>
      </c>
      <c r="J115" s="49">
        <v>5.1329000000000002</v>
      </c>
      <c r="K115" s="49">
        <v>5.1002999999999998</v>
      </c>
      <c r="L115" s="49">
        <v>5.1826999999999996</v>
      </c>
      <c r="M115" s="49">
        <v>5.1356999999999999</v>
      </c>
      <c r="N115" s="49">
        <v>5.0857000000000001</v>
      </c>
      <c r="O115" s="49">
        <v>5.0891000000000002</v>
      </c>
      <c r="P115" s="49">
        <v>5.1242000000000001</v>
      </c>
      <c r="Q115" s="49">
        <v>5.0827999999999998</v>
      </c>
      <c r="R115" s="49">
        <v>5.0372000000000003</v>
      </c>
      <c r="S115" s="49">
        <v>5.1247999999999996</v>
      </c>
      <c r="T115" s="49">
        <v>5.4124999999999996</v>
      </c>
      <c r="U115" s="49">
        <v>5.0899000000000001</v>
      </c>
      <c r="V115" s="49">
        <v>5.1424000000000003</v>
      </c>
      <c r="W115" s="49">
        <v>5.15</v>
      </c>
      <c r="X115" s="49">
        <v>5.2546999999999997</v>
      </c>
      <c r="Y115" s="49">
        <v>5.0423</v>
      </c>
      <c r="Z115" s="49">
        <v>5.1173999999999999</v>
      </c>
      <c r="AA115" s="49">
        <v>5.1302000000000003</v>
      </c>
      <c r="AB115" s="49">
        <v>4.9039000000000001</v>
      </c>
      <c r="AC115" s="49">
        <v>5.2130999999999998</v>
      </c>
      <c r="AD115" s="49">
        <v>5.1642000000000001</v>
      </c>
      <c r="AE115" s="49">
        <v>5.1877000000000004</v>
      </c>
      <c r="AF115" s="50">
        <v>5.0704000000000002</v>
      </c>
    </row>
    <row r="116" spans="1:32" x14ac:dyDescent="0.4">
      <c r="A116" s="87" t="s">
        <v>269</v>
      </c>
      <c r="B116" s="52"/>
      <c r="C116" s="88"/>
      <c r="D116" s="90">
        <f t="shared" ref="D116:AF116" si="15">IFERROR(D115/D$23," ")</f>
        <v>1.03346</v>
      </c>
      <c r="E116" s="90">
        <f t="shared" si="15"/>
        <v>1.0244599999999999</v>
      </c>
      <c r="F116" s="90">
        <f t="shared" si="15"/>
        <v>1.0410999999999999</v>
      </c>
      <c r="G116" s="90">
        <f t="shared" si="15"/>
        <v>1.00444</v>
      </c>
      <c r="H116" s="90">
        <f t="shared" si="15"/>
        <v>1.02756</v>
      </c>
      <c r="I116" s="90">
        <f t="shared" si="15"/>
        <v>1.0287200000000001</v>
      </c>
      <c r="J116" s="90">
        <f t="shared" si="15"/>
        <v>1.02658</v>
      </c>
      <c r="K116" s="90">
        <f t="shared" si="15"/>
        <v>1.02006</v>
      </c>
      <c r="L116" s="90">
        <f t="shared" si="15"/>
        <v>1.03654</v>
      </c>
      <c r="M116" s="90">
        <f t="shared" si="15"/>
        <v>1.0271399999999999</v>
      </c>
      <c r="N116" s="90">
        <f t="shared" si="15"/>
        <v>1.0171399999999999</v>
      </c>
      <c r="O116" s="90">
        <f t="shared" si="15"/>
        <v>1.0178199999999999</v>
      </c>
      <c r="P116" s="90">
        <f t="shared" si="15"/>
        <v>1.02484</v>
      </c>
      <c r="Q116" s="90">
        <f t="shared" si="15"/>
        <v>1.0165599999999999</v>
      </c>
      <c r="R116" s="90">
        <f t="shared" si="15"/>
        <v>1.0074400000000001</v>
      </c>
      <c r="S116" s="90">
        <f t="shared" si="15"/>
        <v>1.0249599999999999</v>
      </c>
      <c r="T116" s="90">
        <f t="shared" si="15"/>
        <v>1.0825</v>
      </c>
      <c r="U116" s="90">
        <f t="shared" si="15"/>
        <v>1.0179800000000001</v>
      </c>
      <c r="V116" s="90">
        <f t="shared" si="15"/>
        <v>1.0284800000000001</v>
      </c>
      <c r="W116" s="90">
        <f t="shared" si="15"/>
        <v>1.03</v>
      </c>
      <c r="X116" s="90">
        <f t="shared" si="15"/>
        <v>1.05094</v>
      </c>
      <c r="Y116" s="90">
        <f t="shared" si="15"/>
        <v>1.0084599999999999</v>
      </c>
      <c r="Z116" s="90">
        <f t="shared" si="15"/>
        <v>1.0234799999999999</v>
      </c>
      <c r="AA116" s="90">
        <f t="shared" si="15"/>
        <v>1.0260400000000001</v>
      </c>
      <c r="AB116" s="90">
        <f t="shared" si="15"/>
        <v>0.98077999999999999</v>
      </c>
      <c r="AC116" s="90">
        <f t="shared" si="15"/>
        <v>1.0426199999999999</v>
      </c>
      <c r="AD116" s="90">
        <f t="shared" si="15"/>
        <v>1.03284</v>
      </c>
      <c r="AE116" s="90">
        <f t="shared" si="15"/>
        <v>1.0375400000000001</v>
      </c>
      <c r="AF116" s="92">
        <f t="shared" si="15"/>
        <v>1.0140800000000001</v>
      </c>
    </row>
    <row r="117" spans="1:32" x14ac:dyDescent="0.4">
      <c r="A117" s="82" t="s">
        <v>118</v>
      </c>
      <c r="B117" s="83" t="s">
        <v>117</v>
      </c>
      <c r="C117" s="84">
        <v>45539.691516203704</v>
      </c>
      <c r="D117" s="85">
        <v>0</v>
      </c>
      <c r="E117" s="85">
        <v>5.3E-3</v>
      </c>
      <c r="F117" s="85">
        <v>1.7999999999999999E-2</v>
      </c>
      <c r="G117" s="85">
        <v>-3.1099999999999999E-2</v>
      </c>
      <c r="H117" s="85">
        <v>1E-4</v>
      </c>
      <c r="I117" s="85">
        <v>1E-4</v>
      </c>
      <c r="J117" s="85">
        <v>-3.5000000000000001E-3</v>
      </c>
      <c r="K117" s="85">
        <v>1E-4</v>
      </c>
      <c r="L117" s="85">
        <v>0</v>
      </c>
      <c r="M117" s="85">
        <v>0</v>
      </c>
      <c r="N117" s="85">
        <v>-8.9999999999999998E-4</v>
      </c>
      <c r="O117" s="85">
        <v>-1.6000000000000001E-3</v>
      </c>
      <c r="P117" s="85">
        <v>3.0499999999999999E-2</v>
      </c>
      <c r="Q117" s="85">
        <v>-2.5000000000000001E-3</v>
      </c>
      <c r="R117" s="85">
        <v>1.3100000000000001E-2</v>
      </c>
      <c r="S117" s="85">
        <v>-2.0000000000000001E-4</v>
      </c>
      <c r="T117" s="85">
        <v>4.5600000000000002E-2</v>
      </c>
      <c r="U117" s="85">
        <v>-1.1000000000000001E-3</v>
      </c>
      <c r="V117" s="85">
        <v>-8.0000000000000004E-4</v>
      </c>
      <c r="W117" s="85">
        <v>-1.5E-3</v>
      </c>
      <c r="X117" s="85">
        <v>-7.7000000000000002E-3</v>
      </c>
      <c r="Y117" s="85">
        <v>-2.7000000000000001E-3</v>
      </c>
      <c r="Z117" s="85">
        <v>0.13880000000000001</v>
      </c>
      <c r="AA117" s="85">
        <v>2.2599999999999999E-2</v>
      </c>
      <c r="AB117" s="85">
        <v>3.0599999999999999E-2</v>
      </c>
      <c r="AC117" s="85">
        <v>0</v>
      </c>
      <c r="AD117" s="85">
        <v>1.2999999999999999E-3</v>
      </c>
      <c r="AE117" s="85">
        <v>2.0000000000000001E-4</v>
      </c>
      <c r="AF117" s="86">
        <v>-1E-3</v>
      </c>
    </row>
    <row r="118" spans="1:32" x14ac:dyDescent="0.4">
      <c r="A118" s="82" t="s">
        <v>131</v>
      </c>
      <c r="B118" s="83" t="s">
        <v>117</v>
      </c>
      <c r="C118" s="84">
        <v>45539.693252314813</v>
      </c>
      <c r="D118" s="85">
        <v>-1E-4</v>
      </c>
      <c r="E118" s="85">
        <v>4.4000000000000003E-3</v>
      </c>
      <c r="F118" s="85">
        <v>5.5999999999999999E-3</v>
      </c>
      <c r="G118" s="85">
        <v>-3.1899999999999998E-2</v>
      </c>
      <c r="H118" s="85">
        <v>0</v>
      </c>
      <c r="I118" s="85">
        <v>0</v>
      </c>
      <c r="J118" s="85">
        <v>7.1999999999999998E-3</v>
      </c>
      <c r="K118" s="85">
        <v>0</v>
      </c>
      <c r="L118" s="85">
        <v>-2.9999999999999997E-4</v>
      </c>
      <c r="M118" s="85">
        <v>-1E-4</v>
      </c>
      <c r="N118" s="85">
        <v>1E-4</v>
      </c>
      <c r="O118" s="85">
        <v>-2.5000000000000001E-3</v>
      </c>
      <c r="P118" s="85">
        <v>2.4500000000000001E-2</v>
      </c>
      <c r="Q118" s="85">
        <v>-4.0000000000000002E-4</v>
      </c>
      <c r="R118" s="85">
        <v>1.6899999999999998E-2</v>
      </c>
      <c r="S118" s="85">
        <v>1E-4</v>
      </c>
      <c r="T118" s="85">
        <v>1.7000000000000001E-2</v>
      </c>
      <c r="U118" s="85">
        <v>2.7000000000000001E-3</v>
      </c>
      <c r="V118" s="85">
        <v>-5.0000000000000001E-4</v>
      </c>
      <c r="W118" s="85">
        <v>8.0000000000000004E-4</v>
      </c>
      <c r="X118" s="85">
        <v>-1.0800000000000001E-2</v>
      </c>
      <c r="Y118" s="85">
        <v>1.8E-3</v>
      </c>
      <c r="Z118" s="85">
        <v>0.113</v>
      </c>
      <c r="AA118" s="85">
        <v>5.5999999999999999E-3</v>
      </c>
      <c r="AB118" s="85">
        <v>2.92E-2</v>
      </c>
      <c r="AC118" s="85">
        <v>0</v>
      </c>
      <c r="AD118" s="85">
        <v>5.0000000000000001E-4</v>
      </c>
      <c r="AE118" s="85">
        <v>1E-4</v>
      </c>
      <c r="AF118" s="86">
        <v>2.0000000000000001E-4</v>
      </c>
    </row>
    <row r="119" spans="1:32" x14ac:dyDescent="0.4">
      <c r="A119" s="82" t="s">
        <v>143</v>
      </c>
      <c r="B119" s="83" t="s">
        <v>135</v>
      </c>
      <c r="C119" s="84">
        <v>45539.695</v>
      </c>
      <c r="D119" s="85">
        <v>0</v>
      </c>
      <c r="E119" s="85">
        <v>2.7000000000000001E-3</v>
      </c>
      <c r="F119" s="85">
        <v>6.0000000000000001E-3</v>
      </c>
      <c r="G119" s="85">
        <v>-3.5700000000000003E-2</v>
      </c>
      <c r="H119" s="85">
        <v>-2.0000000000000001E-4</v>
      </c>
      <c r="I119" s="85">
        <v>0</v>
      </c>
      <c r="J119" s="85">
        <v>-3.0000000000000001E-3</v>
      </c>
      <c r="K119" s="85">
        <v>0</v>
      </c>
      <c r="L119" s="85">
        <v>1E-4</v>
      </c>
      <c r="M119" s="85">
        <v>0</v>
      </c>
      <c r="N119" s="85">
        <v>-5.0000000000000001E-4</v>
      </c>
      <c r="O119" s="85">
        <v>-2.8E-3</v>
      </c>
      <c r="P119" s="85">
        <v>2.7799999999999998E-2</v>
      </c>
      <c r="Q119" s="85">
        <v>-6.9999999999999999E-4</v>
      </c>
      <c r="R119" s="85">
        <v>1.6E-2</v>
      </c>
      <c r="S119" s="85">
        <v>1E-4</v>
      </c>
      <c r="T119" s="85">
        <v>4.4999999999999997E-3</v>
      </c>
      <c r="U119" s="85">
        <v>1.6000000000000001E-3</v>
      </c>
      <c r="V119" s="85">
        <v>-1.1999999999999999E-3</v>
      </c>
      <c r="W119" s="85">
        <v>-1.6999999999999999E-3</v>
      </c>
      <c r="X119" s="85">
        <v>-1.0699999999999999E-2</v>
      </c>
      <c r="Y119" s="85">
        <v>1.1000000000000001E-3</v>
      </c>
      <c r="Z119" s="85">
        <v>0.1042</v>
      </c>
      <c r="AA119" s="85">
        <v>5.7999999999999996E-3</v>
      </c>
      <c r="AB119" s="85">
        <v>2.9100000000000001E-2</v>
      </c>
      <c r="AC119" s="85">
        <v>0</v>
      </c>
      <c r="AD119" s="85">
        <v>1.6000000000000001E-3</v>
      </c>
      <c r="AE119" s="85">
        <v>1E-4</v>
      </c>
      <c r="AF119" s="86">
        <v>-1.1999999999999999E-3</v>
      </c>
    </row>
    <row r="120" spans="1:32" x14ac:dyDescent="0.4">
      <c r="A120" s="82" t="s">
        <v>118</v>
      </c>
      <c r="B120" s="83" t="s">
        <v>117</v>
      </c>
      <c r="C120" s="84">
        <v>45539.696747685186</v>
      </c>
      <c r="D120" s="85">
        <v>0</v>
      </c>
      <c r="E120" s="85">
        <v>2.8999999999999998E-3</v>
      </c>
      <c r="F120" s="85">
        <v>5.4999999999999997E-3</v>
      </c>
      <c r="G120" s="85">
        <v>-3.3000000000000002E-2</v>
      </c>
      <c r="H120" s="85">
        <v>-1E-4</v>
      </c>
      <c r="I120" s="85">
        <v>-1E-4</v>
      </c>
      <c r="J120" s="85">
        <v>-3.5000000000000001E-3</v>
      </c>
      <c r="K120" s="85">
        <v>1E-4</v>
      </c>
      <c r="L120" s="85">
        <v>0</v>
      </c>
      <c r="M120" s="85">
        <v>0</v>
      </c>
      <c r="N120" s="85">
        <v>-4.0000000000000002E-4</v>
      </c>
      <c r="O120" s="85">
        <v>-3.5999999999999999E-3</v>
      </c>
      <c r="P120" s="85">
        <v>1.9E-2</v>
      </c>
      <c r="Q120" s="85">
        <v>-1.6999999999999999E-3</v>
      </c>
      <c r="R120" s="85">
        <v>1.6400000000000001E-2</v>
      </c>
      <c r="S120" s="85">
        <v>1E-4</v>
      </c>
      <c r="T120" s="85">
        <v>9.5999999999999992E-3</v>
      </c>
      <c r="U120" s="85">
        <v>2E-3</v>
      </c>
      <c r="V120" s="85">
        <v>-1E-4</v>
      </c>
      <c r="W120" s="85">
        <v>-2.3999999999999998E-3</v>
      </c>
      <c r="X120" s="85">
        <v>-8.0999999999999996E-3</v>
      </c>
      <c r="Y120" s="85">
        <v>-1E-3</v>
      </c>
      <c r="Z120" s="85">
        <v>0.10920000000000001</v>
      </c>
      <c r="AA120" s="85">
        <v>2.3E-3</v>
      </c>
      <c r="AB120" s="85">
        <v>3.0099999999999998E-2</v>
      </c>
      <c r="AC120" s="85">
        <v>0</v>
      </c>
      <c r="AD120" s="85">
        <v>2.9999999999999997E-4</v>
      </c>
      <c r="AE120" s="85">
        <v>1E-4</v>
      </c>
      <c r="AF120" s="86">
        <v>-5.9999999999999995E-4</v>
      </c>
    </row>
    <row r="121" spans="1:32" x14ac:dyDescent="0.4">
      <c r="A121" s="46" t="s">
        <v>134</v>
      </c>
      <c r="B121" s="47" t="s">
        <v>117</v>
      </c>
      <c r="C121" s="48">
        <v>45539.698472222219</v>
      </c>
      <c r="D121" s="49">
        <v>5.0438000000000001</v>
      </c>
      <c r="E121" s="49">
        <v>5.0189000000000004</v>
      </c>
      <c r="F121" s="49">
        <v>5.0571000000000002</v>
      </c>
      <c r="G121" s="49">
        <v>5.0004999999999997</v>
      </c>
      <c r="H121" s="49">
        <v>5.0682</v>
      </c>
      <c r="I121" s="49">
        <v>5.0498000000000003</v>
      </c>
      <c r="J121" s="49">
        <v>5.0408999999999997</v>
      </c>
      <c r="K121" s="49">
        <v>5.0327000000000002</v>
      </c>
      <c r="L121" s="49">
        <v>5.1166</v>
      </c>
      <c r="M121" s="49">
        <v>5.0814000000000004</v>
      </c>
      <c r="N121" s="49">
        <v>5.0202999999999998</v>
      </c>
      <c r="O121" s="49">
        <v>5.0387000000000004</v>
      </c>
      <c r="P121" s="49">
        <v>5.0175000000000001</v>
      </c>
      <c r="Q121" s="49">
        <v>5.0754999999999999</v>
      </c>
      <c r="R121" s="49">
        <v>4.9081000000000001</v>
      </c>
      <c r="S121" s="49">
        <v>5.0442999999999998</v>
      </c>
      <c r="T121" s="49">
        <v>5.2302999999999997</v>
      </c>
      <c r="U121" s="49">
        <v>4.9724000000000004</v>
      </c>
      <c r="V121" s="49">
        <v>5.0747999999999998</v>
      </c>
      <c r="W121" s="49">
        <v>5.0538999999999996</v>
      </c>
      <c r="X121" s="49">
        <v>5.1616999999999997</v>
      </c>
      <c r="Y121" s="49">
        <v>4.9599000000000002</v>
      </c>
      <c r="Z121" s="49">
        <v>5.0396999999999998</v>
      </c>
      <c r="AA121" s="49">
        <v>5.0602999999999998</v>
      </c>
      <c r="AB121" s="49">
        <v>4.9984000000000002</v>
      </c>
      <c r="AC121" s="49">
        <v>5.0964999999999998</v>
      </c>
      <c r="AD121" s="49">
        <v>5.0425000000000004</v>
      </c>
      <c r="AE121" s="49">
        <v>5.0841000000000003</v>
      </c>
      <c r="AF121" s="50">
        <v>5.0190000000000001</v>
      </c>
    </row>
    <row r="122" spans="1:32" x14ac:dyDescent="0.4">
      <c r="A122" s="87" t="s">
        <v>269</v>
      </c>
      <c r="B122" s="52"/>
      <c r="C122" s="88"/>
      <c r="D122" s="90">
        <f t="shared" ref="D122:AF122" si="16">IFERROR(D121/D$21," ")</f>
        <v>1.0087600000000001</v>
      </c>
      <c r="E122" s="90">
        <f t="shared" si="16"/>
        <v>1.0037800000000001</v>
      </c>
      <c r="F122" s="90">
        <f t="shared" si="16"/>
        <v>1.01142</v>
      </c>
      <c r="G122" s="90">
        <f t="shared" si="16"/>
        <v>1.0001</v>
      </c>
      <c r="H122" s="90">
        <f t="shared" si="16"/>
        <v>1.0136400000000001</v>
      </c>
      <c r="I122" s="90">
        <f t="shared" si="16"/>
        <v>1.00996</v>
      </c>
      <c r="J122" s="90">
        <f t="shared" si="16"/>
        <v>1.0081799999999999</v>
      </c>
      <c r="K122" s="90">
        <f t="shared" si="16"/>
        <v>1.00654</v>
      </c>
      <c r="L122" s="90">
        <f t="shared" si="16"/>
        <v>1.02332</v>
      </c>
      <c r="M122" s="90">
        <f t="shared" si="16"/>
        <v>1.0162800000000001</v>
      </c>
      <c r="N122" s="90">
        <f t="shared" si="16"/>
        <v>1.00406</v>
      </c>
      <c r="O122" s="90">
        <f t="shared" si="16"/>
        <v>1.0077400000000001</v>
      </c>
      <c r="P122" s="90">
        <f t="shared" si="16"/>
        <v>1.0035000000000001</v>
      </c>
      <c r="Q122" s="90">
        <f t="shared" si="16"/>
        <v>1.0150999999999999</v>
      </c>
      <c r="R122" s="90">
        <f t="shared" si="16"/>
        <v>0.98162000000000005</v>
      </c>
      <c r="S122" s="90">
        <f t="shared" si="16"/>
        <v>1.0088599999999999</v>
      </c>
      <c r="T122" s="90">
        <f t="shared" si="16"/>
        <v>1.04606</v>
      </c>
      <c r="U122" s="90">
        <f t="shared" si="16"/>
        <v>0.99448000000000003</v>
      </c>
      <c r="V122" s="90">
        <f t="shared" si="16"/>
        <v>1.0149599999999999</v>
      </c>
      <c r="W122" s="90">
        <f t="shared" si="16"/>
        <v>1.01078</v>
      </c>
      <c r="X122" s="90">
        <f t="shared" si="16"/>
        <v>1.03234</v>
      </c>
      <c r="Y122" s="90">
        <f t="shared" si="16"/>
        <v>0.99198000000000008</v>
      </c>
      <c r="Z122" s="90">
        <f t="shared" si="16"/>
        <v>1.0079400000000001</v>
      </c>
      <c r="AA122" s="90">
        <f t="shared" si="16"/>
        <v>1.01206</v>
      </c>
      <c r="AB122" s="90">
        <f t="shared" si="16"/>
        <v>0.99968000000000001</v>
      </c>
      <c r="AC122" s="90">
        <f t="shared" si="16"/>
        <v>1.0192999999999999</v>
      </c>
      <c r="AD122" s="90">
        <f t="shared" si="16"/>
        <v>1.0085000000000002</v>
      </c>
      <c r="AE122" s="90">
        <f t="shared" si="16"/>
        <v>1.0168200000000001</v>
      </c>
      <c r="AF122" s="90">
        <f t="shared" si="16"/>
        <v>1.0038</v>
      </c>
    </row>
    <row r="123" spans="1:32" x14ac:dyDescent="0.4">
      <c r="A123" s="82" t="s">
        <v>131</v>
      </c>
      <c r="B123" s="83" t="s">
        <v>117</v>
      </c>
      <c r="C123" s="84">
        <v>45539.700208333335</v>
      </c>
      <c r="D123" s="85">
        <v>1E-4</v>
      </c>
      <c r="E123" s="85">
        <v>2.3E-3</v>
      </c>
      <c r="F123" s="85">
        <v>1.41E-2</v>
      </c>
      <c r="G123" s="85">
        <v>-3.1699999999999999E-2</v>
      </c>
      <c r="H123" s="85">
        <v>0</v>
      </c>
      <c r="I123" s="85">
        <v>1E-4</v>
      </c>
      <c r="J123" s="85">
        <v>5.3E-3</v>
      </c>
      <c r="K123" s="85">
        <v>1E-4</v>
      </c>
      <c r="L123" s="85">
        <v>-2.0000000000000001E-4</v>
      </c>
      <c r="M123" s="85">
        <v>1E-4</v>
      </c>
      <c r="N123" s="85">
        <v>2.0000000000000001E-4</v>
      </c>
      <c r="O123" s="85">
        <v>-3.2000000000000002E-3</v>
      </c>
      <c r="P123" s="85">
        <v>3.2099999999999997E-2</v>
      </c>
      <c r="Q123" s="85">
        <v>-1.6000000000000001E-3</v>
      </c>
      <c r="R123" s="85">
        <v>1.5699999999999999E-2</v>
      </c>
      <c r="S123" s="85">
        <v>0</v>
      </c>
      <c r="T123" s="85">
        <v>4.6800000000000001E-2</v>
      </c>
      <c r="U123" s="85">
        <v>2.3E-3</v>
      </c>
      <c r="V123" s="85">
        <v>-4.0000000000000002E-4</v>
      </c>
      <c r="W123" s="85">
        <v>3.5000000000000001E-3</v>
      </c>
      <c r="X123" s="85">
        <v>-1.1900000000000001E-2</v>
      </c>
      <c r="Y123" s="85">
        <v>1.2999999999999999E-3</v>
      </c>
      <c r="Z123" s="85">
        <v>0.15609999999999999</v>
      </c>
      <c r="AA123" s="85">
        <v>2.1499999999999998E-2</v>
      </c>
      <c r="AB123" s="85">
        <v>2.93E-2</v>
      </c>
      <c r="AC123" s="85">
        <v>1E-4</v>
      </c>
      <c r="AD123" s="85">
        <v>1.6000000000000001E-3</v>
      </c>
      <c r="AE123" s="85">
        <v>2.0000000000000001E-4</v>
      </c>
      <c r="AF123" s="86">
        <v>2.9999999999999997E-4</v>
      </c>
    </row>
    <row r="124" spans="1:32" x14ac:dyDescent="0.4">
      <c r="A124" s="82" t="s">
        <v>144</v>
      </c>
      <c r="B124" s="83" t="s">
        <v>135</v>
      </c>
      <c r="C124" s="84">
        <v>45539.701932870368</v>
      </c>
      <c r="D124" s="85">
        <v>-2.0000000000000001E-4</v>
      </c>
      <c r="E124" s="85">
        <v>163.52860000000001</v>
      </c>
      <c r="F124" s="85">
        <v>1.84E-2</v>
      </c>
      <c r="G124" s="85">
        <v>0.1603</v>
      </c>
      <c r="H124" s="85">
        <v>2.64E-2</v>
      </c>
      <c r="I124" s="85">
        <v>-1E-4</v>
      </c>
      <c r="J124" s="85">
        <v>2.0975000000000001</v>
      </c>
      <c r="K124" s="85">
        <v>3.7000000000000002E-3</v>
      </c>
      <c r="L124" s="85">
        <v>-2.8E-3</v>
      </c>
      <c r="M124" s="85">
        <v>0.3105</v>
      </c>
      <c r="N124" s="85">
        <v>3.4200000000000001E-2</v>
      </c>
      <c r="O124" s="101">
        <v>1523.6966</v>
      </c>
      <c r="P124" s="85">
        <v>0.19389999999999999</v>
      </c>
      <c r="Q124" s="85">
        <v>1.8180000000000001</v>
      </c>
      <c r="R124" s="85">
        <v>8.5332000000000008</v>
      </c>
      <c r="S124" s="85">
        <v>11.2791</v>
      </c>
      <c r="T124" s="85">
        <v>3.44E-2</v>
      </c>
      <c r="U124" s="85">
        <v>49.563699999999997</v>
      </c>
      <c r="V124" s="85">
        <v>6.3483999999999998</v>
      </c>
      <c r="W124" s="85">
        <v>10.931800000000001</v>
      </c>
      <c r="X124" s="85">
        <v>2.6700000000000002E-2</v>
      </c>
      <c r="Y124" s="101">
        <v>609.48990000000003</v>
      </c>
      <c r="Z124" s="85">
        <v>0.1153</v>
      </c>
      <c r="AA124" s="85">
        <v>-6.08E-2</v>
      </c>
      <c r="AB124" s="85">
        <v>1.2285999999999999</v>
      </c>
      <c r="AC124" s="85">
        <v>5.0000000000000001E-3</v>
      </c>
      <c r="AD124" s="85">
        <v>0.81669999999999998</v>
      </c>
      <c r="AE124" s="85">
        <v>9.06E-2</v>
      </c>
      <c r="AF124" s="86">
        <v>5.5757000000000003</v>
      </c>
    </row>
    <row r="125" spans="1:32" x14ac:dyDescent="0.4">
      <c r="A125" s="82" t="s">
        <v>147</v>
      </c>
      <c r="B125" s="83" t="s">
        <v>135</v>
      </c>
      <c r="C125" s="84">
        <v>45539.703668981485</v>
      </c>
      <c r="D125" s="85">
        <v>8.0000000000000004E-4</v>
      </c>
      <c r="E125" s="101">
        <v>274.59879999999998</v>
      </c>
      <c r="F125" s="85">
        <v>1.3599999999999999E-2</v>
      </c>
      <c r="G125" s="85">
        <v>0.3649</v>
      </c>
      <c r="H125" s="85">
        <v>2.8000000000000001E-2</v>
      </c>
      <c r="I125" s="85">
        <v>-1E-4</v>
      </c>
      <c r="J125" s="85">
        <v>3.6846000000000001</v>
      </c>
      <c r="K125" s="85">
        <v>6.3E-3</v>
      </c>
      <c r="L125" s="85">
        <v>-1.4999999999999999E-2</v>
      </c>
      <c r="M125" s="85">
        <v>0.50060000000000004</v>
      </c>
      <c r="N125" s="85">
        <v>5.6000000000000001E-2</v>
      </c>
      <c r="O125" s="101">
        <v>2110.7334999999998</v>
      </c>
      <c r="P125" s="85">
        <v>0.29570000000000002</v>
      </c>
      <c r="Q125" s="85">
        <v>2.17</v>
      </c>
      <c r="R125" s="85">
        <v>14.564299999999999</v>
      </c>
      <c r="S125" s="85">
        <v>19.194500000000001</v>
      </c>
      <c r="T125" s="85">
        <v>3.8199999999999998E-2</v>
      </c>
      <c r="U125" s="101">
        <v>137.97200000000001</v>
      </c>
      <c r="V125" s="85">
        <v>9.7523999999999997</v>
      </c>
      <c r="W125" s="85">
        <v>14.172599999999999</v>
      </c>
      <c r="X125" s="85">
        <v>5.0200000000000002E-2</v>
      </c>
      <c r="Y125" s="101">
        <v>1133.6772000000001</v>
      </c>
      <c r="Z125" s="85">
        <v>0.1343</v>
      </c>
      <c r="AA125" s="85">
        <v>-8.8999999999999996E-2</v>
      </c>
      <c r="AB125" s="85">
        <v>1.9392</v>
      </c>
      <c r="AC125" s="85">
        <v>8.3999999999999995E-3</v>
      </c>
      <c r="AD125" s="85">
        <v>1.7395</v>
      </c>
      <c r="AE125" s="85">
        <v>0.16139999999999999</v>
      </c>
      <c r="AF125" s="86">
        <v>9.0838000000000001</v>
      </c>
    </row>
    <row r="126" spans="1:32" x14ac:dyDescent="0.4">
      <c r="A126" s="82" t="s">
        <v>152</v>
      </c>
      <c r="B126" s="83" t="s">
        <v>135</v>
      </c>
      <c r="C126" s="84">
        <v>45539.705405092594</v>
      </c>
      <c r="D126" s="85">
        <v>3.8999999999999998E-3</v>
      </c>
      <c r="E126" s="85">
        <v>129.04249999999999</v>
      </c>
      <c r="F126" s="85">
        <v>2.2200000000000001E-2</v>
      </c>
      <c r="G126" s="85">
        <v>1.7557</v>
      </c>
      <c r="H126" s="85">
        <v>3.1800000000000002E-2</v>
      </c>
      <c r="I126" s="85">
        <v>1E-4</v>
      </c>
      <c r="J126" s="85">
        <v>18.097000000000001</v>
      </c>
      <c r="K126" s="85">
        <v>7.3599999999999999E-2</v>
      </c>
      <c r="L126" s="85">
        <v>-7.1099999999999997E-2</v>
      </c>
      <c r="M126" s="85">
        <v>1.8244</v>
      </c>
      <c r="N126" s="85">
        <v>0.1696</v>
      </c>
      <c r="O126" s="101">
        <v>5590.2707</v>
      </c>
      <c r="P126" s="85">
        <v>1.1755</v>
      </c>
      <c r="Q126" s="85">
        <v>2.5602</v>
      </c>
      <c r="R126" s="85">
        <v>63.525700000000001</v>
      </c>
      <c r="S126" s="101">
        <v>89.737300000000005</v>
      </c>
      <c r="T126" s="85">
        <v>9.5899999999999999E-2</v>
      </c>
      <c r="U126" s="101">
        <v>316.0591</v>
      </c>
      <c r="V126" s="85">
        <v>16.529299999999999</v>
      </c>
      <c r="W126" s="85">
        <v>43.247199999999999</v>
      </c>
      <c r="X126" s="85">
        <v>0.32840000000000003</v>
      </c>
      <c r="Y126" s="101">
        <v>3934.1495</v>
      </c>
      <c r="Z126" s="85">
        <v>0.18160000000000001</v>
      </c>
      <c r="AA126" s="85">
        <v>-0.2417</v>
      </c>
      <c r="AB126" s="85">
        <v>6.9519000000000002</v>
      </c>
      <c r="AC126" s="85">
        <v>3.9300000000000002E-2</v>
      </c>
      <c r="AD126" s="85">
        <v>10.616</v>
      </c>
      <c r="AE126" s="85">
        <v>0.57899999999999996</v>
      </c>
      <c r="AF126" s="86">
        <v>47.535699999999999</v>
      </c>
    </row>
    <row r="127" spans="1:32" x14ac:dyDescent="0.4">
      <c r="A127" s="82" t="s">
        <v>157</v>
      </c>
      <c r="B127" s="83" t="s">
        <v>135</v>
      </c>
      <c r="C127" s="84">
        <v>45539.707141203704</v>
      </c>
      <c r="D127" s="85">
        <v>1.12E-2</v>
      </c>
      <c r="E127" s="85">
        <v>13.1998</v>
      </c>
      <c r="F127" s="85">
        <v>1.4E-2</v>
      </c>
      <c r="G127" s="85">
        <v>3.6835</v>
      </c>
      <c r="H127" s="85">
        <v>4.6300000000000001E-2</v>
      </c>
      <c r="I127" s="85">
        <v>6.9999999999999999E-4</v>
      </c>
      <c r="J127" s="85">
        <v>32.853099999999998</v>
      </c>
      <c r="K127" s="85">
        <v>0.19689999999999999</v>
      </c>
      <c r="L127" s="85">
        <v>1.9800000000000002E-2</v>
      </c>
      <c r="M127" s="85">
        <v>3.7490999999999999</v>
      </c>
      <c r="N127" s="85">
        <v>0.35549999999999998</v>
      </c>
      <c r="O127" s="101">
        <v>7870.1463000000003</v>
      </c>
      <c r="P127" s="85">
        <v>2.5840999999999998</v>
      </c>
      <c r="Q127" s="85">
        <v>3.6999999999999998E-2</v>
      </c>
      <c r="R127" s="85">
        <v>115.2747</v>
      </c>
      <c r="S127" s="101">
        <v>160.4572</v>
      </c>
      <c r="T127" s="85">
        <v>0.1235</v>
      </c>
      <c r="U127" s="101">
        <v>693.66849999999999</v>
      </c>
      <c r="V127" s="85">
        <v>7.4649000000000001</v>
      </c>
      <c r="W127" s="85">
        <v>1.5305</v>
      </c>
      <c r="X127" s="85">
        <v>0.79190000000000005</v>
      </c>
      <c r="Y127" s="101">
        <v>5432.6684999999998</v>
      </c>
      <c r="Z127" s="85">
        <v>0.21659999999999999</v>
      </c>
      <c r="AA127" s="85">
        <v>-0.4244</v>
      </c>
      <c r="AB127" s="85">
        <v>5.4751000000000003</v>
      </c>
      <c r="AC127" s="85">
        <v>7.4700000000000003E-2</v>
      </c>
      <c r="AD127" s="85">
        <v>20.0046</v>
      </c>
      <c r="AE127" s="85">
        <v>1.3553999999999999</v>
      </c>
      <c r="AF127" s="102">
        <v>107.47199999999999</v>
      </c>
    </row>
    <row r="128" spans="1:32" x14ac:dyDescent="0.4">
      <c r="A128" s="82" t="s">
        <v>162</v>
      </c>
      <c r="B128" s="83" t="s">
        <v>135</v>
      </c>
      <c r="C128" s="84">
        <v>45539.708877314813</v>
      </c>
      <c r="D128" s="85">
        <v>1.9800000000000002E-2</v>
      </c>
      <c r="E128" s="85">
        <v>21.221</v>
      </c>
      <c r="F128" s="85">
        <v>2.2200000000000001E-2</v>
      </c>
      <c r="G128" s="85">
        <v>5.5820999999999996</v>
      </c>
      <c r="H128" s="85">
        <v>4.1599999999999998E-2</v>
      </c>
      <c r="I128" s="85">
        <v>1E-3</v>
      </c>
      <c r="J128" s="85">
        <v>46.156399999999998</v>
      </c>
      <c r="K128" s="85">
        <v>0.32990000000000003</v>
      </c>
      <c r="L128" s="85">
        <v>0.19589999999999999</v>
      </c>
      <c r="M128" s="85">
        <v>5.3567999999999998</v>
      </c>
      <c r="N128" s="85">
        <v>0.52929999999999999</v>
      </c>
      <c r="O128" s="101">
        <v>9716.3626999999997</v>
      </c>
      <c r="P128" s="85">
        <v>3.2673000000000001</v>
      </c>
      <c r="Q128" s="85">
        <v>0.25690000000000002</v>
      </c>
      <c r="R128" s="85">
        <v>159.53389999999999</v>
      </c>
      <c r="S128" s="101">
        <v>239.90520000000001</v>
      </c>
      <c r="T128" s="85">
        <v>0.15870000000000001</v>
      </c>
      <c r="U128" s="101">
        <v>1095.5799</v>
      </c>
      <c r="V128" s="85">
        <v>8.6547000000000001</v>
      </c>
      <c r="W128" s="85">
        <v>2.2225000000000001</v>
      </c>
      <c r="X128" s="85">
        <v>1.1577999999999999</v>
      </c>
      <c r="Y128" s="101">
        <v>5954.6093000000001</v>
      </c>
      <c r="Z128" s="85">
        <v>0.2296</v>
      </c>
      <c r="AA128" s="85">
        <v>-0.67300000000000004</v>
      </c>
      <c r="AB128" s="85">
        <v>6.6135000000000002</v>
      </c>
      <c r="AC128" s="85">
        <v>0.11849999999999999</v>
      </c>
      <c r="AD128" s="85">
        <v>28.495000000000001</v>
      </c>
      <c r="AE128" s="85">
        <v>2.0657999999999999</v>
      </c>
      <c r="AF128" s="102">
        <v>144.76689999999999</v>
      </c>
    </row>
    <row r="129" spans="1:32" x14ac:dyDescent="0.4">
      <c r="A129" s="82" t="s">
        <v>168</v>
      </c>
      <c r="B129" s="83" t="s">
        <v>135</v>
      </c>
      <c r="C129" s="84">
        <v>45539.710613425923</v>
      </c>
      <c r="D129" s="85">
        <v>1.2999999999999999E-3</v>
      </c>
      <c r="E129" s="85">
        <v>89.477599999999995</v>
      </c>
      <c r="F129" s="85">
        <v>1.09E-2</v>
      </c>
      <c r="G129" s="85">
        <v>0.19889999999999999</v>
      </c>
      <c r="H129" s="85">
        <v>7.6E-3</v>
      </c>
      <c r="I129" s="85">
        <v>-2.0000000000000001E-4</v>
      </c>
      <c r="J129" s="85">
        <v>2.2185999999999999</v>
      </c>
      <c r="K129" s="85">
        <v>3.5000000000000001E-3</v>
      </c>
      <c r="L129" s="85">
        <v>-1.4800000000000001E-2</v>
      </c>
      <c r="M129" s="85">
        <v>0.33660000000000001</v>
      </c>
      <c r="N129" s="85">
        <v>5.9299999999999999E-2</v>
      </c>
      <c r="O129" s="101">
        <v>1511.3523</v>
      </c>
      <c r="P129" s="85">
        <v>0.15210000000000001</v>
      </c>
      <c r="Q129" s="85">
        <v>0.2142</v>
      </c>
      <c r="R129" s="85">
        <v>8.9055</v>
      </c>
      <c r="S129" s="85">
        <v>9.7614999999999998</v>
      </c>
      <c r="T129" s="85">
        <v>1.32E-2</v>
      </c>
      <c r="U129" s="85">
        <v>38.243699999999997</v>
      </c>
      <c r="V129" s="85">
        <v>12.597099999999999</v>
      </c>
      <c r="W129" s="85">
        <v>3.9464999999999999</v>
      </c>
      <c r="X129" s="85">
        <v>2.8500000000000001E-2</v>
      </c>
      <c r="Y129" s="101">
        <v>637.73479999999995</v>
      </c>
      <c r="Z129" s="85">
        <v>0.1239</v>
      </c>
      <c r="AA129" s="85">
        <v>-4.6199999999999998E-2</v>
      </c>
      <c r="AB129" s="85">
        <v>0.22009999999999999</v>
      </c>
      <c r="AC129" s="85">
        <v>4.7000000000000002E-3</v>
      </c>
      <c r="AD129" s="85">
        <v>0.84230000000000005</v>
      </c>
      <c r="AE129" s="85">
        <v>7.8E-2</v>
      </c>
      <c r="AF129" s="86">
        <v>4.18</v>
      </c>
    </row>
    <row r="130" spans="1:32" x14ac:dyDescent="0.4">
      <c r="A130" s="82" t="s">
        <v>171</v>
      </c>
      <c r="B130" s="83" t="s">
        <v>135</v>
      </c>
      <c r="C130" s="84">
        <v>45539.71234953704</v>
      </c>
      <c r="D130" s="85">
        <v>2.0000000000000001E-4</v>
      </c>
      <c r="E130" s="85">
        <v>98.421400000000006</v>
      </c>
      <c r="F130" s="85">
        <v>1.2200000000000001E-2</v>
      </c>
      <c r="G130" s="85">
        <v>0.42949999999999999</v>
      </c>
      <c r="H130" s="85">
        <v>5.1000000000000004E-3</v>
      </c>
      <c r="I130" s="85">
        <v>-2.0000000000000001E-4</v>
      </c>
      <c r="J130" s="85">
        <v>4.2328000000000001</v>
      </c>
      <c r="K130" s="85">
        <v>9.2999999999999992E-3</v>
      </c>
      <c r="L130" s="85">
        <v>-1.0200000000000001E-2</v>
      </c>
      <c r="M130" s="85">
        <v>0.60770000000000002</v>
      </c>
      <c r="N130" s="85">
        <v>9.3799999999999994E-2</v>
      </c>
      <c r="O130" s="101">
        <v>2236.5916999999999</v>
      </c>
      <c r="P130" s="85">
        <v>0.29659999999999997</v>
      </c>
      <c r="Q130" s="85">
        <v>0.29220000000000002</v>
      </c>
      <c r="R130" s="85">
        <v>16.346</v>
      </c>
      <c r="S130" s="85">
        <v>18.721399999999999</v>
      </c>
      <c r="T130" s="85">
        <v>2.0799999999999999E-2</v>
      </c>
      <c r="U130" s="85">
        <v>75.366299999999995</v>
      </c>
      <c r="V130" s="85">
        <v>14.0532</v>
      </c>
      <c r="W130" s="85">
        <v>3.0423</v>
      </c>
      <c r="X130" s="85">
        <v>5.7099999999999998E-2</v>
      </c>
      <c r="Y130" s="101">
        <v>1184.4431999999999</v>
      </c>
      <c r="Z130" s="85">
        <v>0.1242</v>
      </c>
      <c r="AA130" s="85">
        <v>-7.9600000000000004E-2</v>
      </c>
      <c r="AB130" s="85">
        <v>0.38590000000000002</v>
      </c>
      <c r="AC130" s="85">
        <v>8.5000000000000006E-3</v>
      </c>
      <c r="AD130" s="85">
        <v>1.7323999999999999</v>
      </c>
      <c r="AE130" s="85">
        <v>0.15890000000000001</v>
      </c>
      <c r="AF130" s="86">
        <v>7.8672000000000004</v>
      </c>
    </row>
    <row r="131" spans="1:32" x14ac:dyDescent="0.4">
      <c r="A131" s="82" t="s">
        <v>174</v>
      </c>
      <c r="B131" s="83" t="s">
        <v>135</v>
      </c>
      <c r="C131" s="84">
        <v>45539.714085648149</v>
      </c>
      <c r="D131" s="85">
        <v>4.4000000000000003E-3</v>
      </c>
      <c r="E131" s="85">
        <v>104.3639</v>
      </c>
      <c r="F131" s="85">
        <v>0.02</v>
      </c>
      <c r="G131" s="85">
        <v>2.1818</v>
      </c>
      <c r="H131" s="85">
        <v>1.83E-2</v>
      </c>
      <c r="I131" s="85">
        <v>1E-4</v>
      </c>
      <c r="J131" s="85">
        <v>19.0976</v>
      </c>
      <c r="K131" s="85">
        <v>7.7100000000000002E-2</v>
      </c>
      <c r="L131" s="85">
        <v>-4.2700000000000002E-2</v>
      </c>
      <c r="M131" s="85">
        <v>2.3189000000000002</v>
      </c>
      <c r="N131" s="85">
        <v>0.2311</v>
      </c>
      <c r="O131" s="101">
        <v>5731.9983000000002</v>
      </c>
      <c r="P131" s="85">
        <v>1.37</v>
      </c>
      <c r="Q131" s="85">
        <v>0.90169999999999995</v>
      </c>
      <c r="R131" s="85">
        <v>67.470799999999997</v>
      </c>
      <c r="S131" s="101">
        <v>91.921800000000005</v>
      </c>
      <c r="T131" s="85">
        <v>9.1300000000000006E-2</v>
      </c>
      <c r="U131" s="101">
        <v>313.87970000000001</v>
      </c>
      <c r="V131" s="85">
        <v>23.5672</v>
      </c>
      <c r="W131" s="85">
        <v>4.3407999999999998</v>
      </c>
      <c r="X131" s="85">
        <v>0.37730000000000002</v>
      </c>
      <c r="Y131" s="101">
        <v>4037.2561999999998</v>
      </c>
      <c r="Z131" s="85">
        <v>0.18090000000000001</v>
      </c>
      <c r="AA131" s="85">
        <v>-0.28489999999999999</v>
      </c>
      <c r="AB131" s="85">
        <v>4.4985999999999997</v>
      </c>
      <c r="AC131" s="85">
        <v>3.9899999999999998E-2</v>
      </c>
      <c r="AD131" s="85">
        <v>11.999499999999999</v>
      </c>
      <c r="AE131" s="85">
        <v>0.70230000000000004</v>
      </c>
      <c r="AF131" s="86">
        <v>39.437399999999997</v>
      </c>
    </row>
    <row r="132" spans="1:32" x14ac:dyDescent="0.4">
      <c r="A132" s="82" t="s">
        <v>179</v>
      </c>
      <c r="B132" s="83" t="s">
        <v>135</v>
      </c>
      <c r="C132" s="84">
        <v>45539.715821759259</v>
      </c>
      <c r="D132" s="85">
        <v>1.2999999999999999E-2</v>
      </c>
      <c r="E132" s="85">
        <v>13.7293</v>
      </c>
      <c r="F132" s="85">
        <v>2.8799999999999999E-2</v>
      </c>
      <c r="G132" s="85">
        <v>4.1010999999999997</v>
      </c>
      <c r="H132" s="85">
        <v>3.3599999999999998E-2</v>
      </c>
      <c r="I132" s="85">
        <v>5.9999999999999995E-4</v>
      </c>
      <c r="J132" s="85">
        <v>36.099699999999999</v>
      </c>
      <c r="K132" s="85">
        <v>0.20430000000000001</v>
      </c>
      <c r="L132" s="85">
        <v>8.0000000000000002E-3</v>
      </c>
      <c r="M132" s="85">
        <v>4.1654</v>
      </c>
      <c r="N132" s="85">
        <v>0.38069999999999998</v>
      </c>
      <c r="O132" s="101">
        <v>7974.1706999999997</v>
      </c>
      <c r="P132" s="85">
        <v>3.3313000000000001</v>
      </c>
      <c r="Q132" s="85">
        <v>3.2899999999999999E-2</v>
      </c>
      <c r="R132" s="85">
        <v>115.9297</v>
      </c>
      <c r="S132" s="101">
        <v>164.4905</v>
      </c>
      <c r="T132" s="85">
        <v>0.1416</v>
      </c>
      <c r="U132" s="101">
        <v>675.57270000000005</v>
      </c>
      <c r="V132" s="85">
        <v>21.475899999999999</v>
      </c>
      <c r="W132" s="85">
        <v>3.8218000000000001</v>
      </c>
      <c r="X132" s="85">
        <v>0.81979999999999997</v>
      </c>
      <c r="Y132" s="101">
        <v>5374.4264999999996</v>
      </c>
      <c r="Z132" s="85">
        <v>0.2014</v>
      </c>
      <c r="AA132" s="85">
        <v>-0.55300000000000005</v>
      </c>
      <c r="AB132" s="85">
        <v>6.7611999999999997</v>
      </c>
      <c r="AC132" s="85">
        <v>8.1299999999999997E-2</v>
      </c>
      <c r="AD132" s="85">
        <v>21.772400000000001</v>
      </c>
      <c r="AE132" s="85">
        <v>1.4282999999999999</v>
      </c>
      <c r="AF132" s="86">
        <v>77.416600000000003</v>
      </c>
    </row>
    <row r="133" spans="1:32" x14ac:dyDescent="0.4">
      <c r="A133" s="82" t="s">
        <v>184</v>
      </c>
      <c r="B133" s="83" t="s">
        <v>135</v>
      </c>
      <c r="C133" s="84">
        <v>45539.717581018522</v>
      </c>
      <c r="D133" s="85">
        <v>2.1999999999999999E-2</v>
      </c>
      <c r="E133" s="85">
        <v>33.162300000000002</v>
      </c>
      <c r="F133" s="85">
        <v>3.3500000000000002E-2</v>
      </c>
      <c r="G133" s="85">
        <v>5.8773</v>
      </c>
      <c r="H133" s="85">
        <v>3.6400000000000002E-2</v>
      </c>
      <c r="I133" s="85">
        <v>6.9999999999999999E-4</v>
      </c>
      <c r="J133" s="85">
        <v>49.0869</v>
      </c>
      <c r="K133" s="85">
        <v>0.3427</v>
      </c>
      <c r="L133" s="85">
        <v>0.1817</v>
      </c>
      <c r="M133" s="85">
        <v>5.7488999999999999</v>
      </c>
      <c r="N133" s="85">
        <v>0.58809999999999996</v>
      </c>
      <c r="O133" s="101">
        <v>9725.7417999999998</v>
      </c>
      <c r="P133" s="85">
        <v>4.3803999999999998</v>
      </c>
      <c r="Q133" s="85">
        <v>0.83640000000000003</v>
      </c>
      <c r="R133" s="85">
        <v>158.35640000000001</v>
      </c>
      <c r="S133" s="101">
        <v>239.68340000000001</v>
      </c>
      <c r="T133" s="85">
        <v>0.18640000000000001</v>
      </c>
      <c r="U133" s="101">
        <v>1030.4356</v>
      </c>
      <c r="V133" s="85">
        <v>23.069800000000001</v>
      </c>
      <c r="W133" s="85">
        <v>4.6761999999999997</v>
      </c>
      <c r="X133" s="85">
        <v>1.2049000000000001</v>
      </c>
      <c r="Y133" s="101">
        <v>5914.0423000000001</v>
      </c>
      <c r="Z133" s="85">
        <v>0.26319999999999999</v>
      </c>
      <c r="AA133" s="85">
        <v>-0.496</v>
      </c>
      <c r="AB133" s="85">
        <v>8.8256999999999994</v>
      </c>
      <c r="AC133" s="85">
        <v>0.11609999999999999</v>
      </c>
      <c r="AD133" s="85">
        <v>31.127199999999998</v>
      </c>
      <c r="AE133" s="85">
        <v>2.0375999999999999</v>
      </c>
      <c r="AF133" s="102">
        <v>115.22669999999999</v>
      </c>
    </row>
    <row r="134" spans="1:32" x14ac:dyDescent="0.4">
      <c r="A134" s="82" t="s">
        <v>116</v>
      </c>
      <c r="B134" s="83" t="s">
        <v>117</v>
      </c>
      <c r="C134" s="84">
        <v>45539.719317129631</v>
      </c>
      <c r="D134" s="85">
        <v>0</v>
      </c>
      <c r="E134" s="85">
        <v>4.5999999999999999E-3</v>
      </c>
      <c r="F134" s="85">
        <v>3.7000000000000002E-3</v>
      </c>
      <c r="G134" s="85">
        <v>-3.3399999999999999E-2</v>
      </c>
      <c r="H134" s="85">
        <v>-1E-4</v>
      </c>
      <c r="I134" s="85">
        <v>0</v>
      </c>
      <c r="J134" s="85">
        <v>1.8E-3</v>
      </c>
      <c r="K134" s="85">
        <v>0</v>
      </c>
      <c r="L134" s="85">
        <v>-5.9999999999999995E-4</v>
      </c>
      <c r="M134" s="85">
        <v>-1E-4</v>
      </c>
      <c r="N134" s="85">
        <v>-1.4E-3</v>
      </c>
      <c r="O134" s="85">
        <v>0.40250000000000002</v>
      </c>
      <c r="P134" s="85">
        <v>2.7799999999999998E-2</v>
      </c>
      <c r="Q134" s="85">
        <v>-2.2000000000000001E-3</v>
      </c>
      <c r="R134" s="85">
        <v>1.6199999999999999E-2</v>
      </c>
      <c r="S134" s="85">
        <v>3.3E-3</v>
      </c>
      <c r="T134" s="85">
        <v>4.3E-3</v>
      </c>
      <c r="U134" s="85">
        <v>1.0699999999999999E-2</v>
      </c>
      <c r="V134" s="85">
        <v>-8.9999999999999998E-4</v>
      </c>
      <c r="W134" s="85">
        <v>2.3E-3</v>
      </c>
      <c r="X134" s="85">
        <v>-1.11E-2</v>
      </c>
      <c r="Y134" s="85">
        <v>0.43990000000000001</v>
      </c>
      <c r="Z134" s="85">
        <v>0.1055</v>
      </c>
      <c r="AA134" s="85">
        <v>4.1999999999999997E-3</v>
      </c>
      <c r="AB134" s="85">
        <v>2.2200000000000001E-2</v>
      </c>
      <c r="AC134" s="85">
        <v>0</v>
      </c>
      <c r="AD134" s="85">
        <v>2.3999999999999998E-3</v>
      </c>
      <c r="AE134" s="85">
        <v>-2.9999999999999997E-4</v>
      </c>
      <c r="AF134" s="86">
        <v>8.0000000000000004E-4</v>
      </c>
    </row>
    <row r="135" spans="1:32" x14ac:dyDescent="0.4">
      <c r="A135" s="82" t="s">
        <v>118</v>
      </c>
      <c r="B135" s="83" t="s">
        <v>117</v>
      </c>
      <c r="C135" s="84">
        <v>45539.721053240741</v>
      </c>
      <c r="D135" s="85">
        <v>-4.0000000000000002E-4</v>
      </c>
      <c r="E135" s="85">
        <v>3.7000000000000002E-3</v>
      </c>
      <c r="F135" s="85">
        <v>4.3E-3</v>
      </c>
      <c r="G135" s="85">
        <v>-3.5099999999999999E-2</v>
      </c>
      <c r="H135" s="85">
        <v>-1E-4</v>
      </c>
      <c r="I135" s="85">
        <v>-1E-4</v>
      </c>
      <c r="J135" s="85">
        <v>-2.8E-3</v>
      </c>
      <c r="K135" s="85">
        <v>-1E-4</v>
      </c>
      <c r="L135" s="85">
        <v>-5.0000000000000001E-4</v>
      </c>
      <c r="M135" s="85">
        <v>-1E-4</v>
      </c>
      <c r="N135" s="85">
        <v>-1.2999999999999999E-3</v>
      </c>
      <c r="O135" s="85">
        <v>0.14030000000000001</v>
      </c>
      <c r="P135" s="85">
        <v>2.4799999999999999E-2</v>
      </c>
      <c r="Q135" s="85">
        <v>-2.2000000000000001E-3</v>
      </c>
      <c r="R135" s="85">
        <v>1.4E-2</v>
      </c>
      <c r="S135" s="85">
        <v>1.2999999999999999E-3</v>
      </c>
      <c r="T135" s="85">
        <v>3.5999999999999999E-3</v>
      </c>
      <c r="U135" s="85">
        <v>3.0999999999999999E-3</v>
      </c>
      <c r="V135" s="85">
        <v>-8.0000000000000004E-4</v>
      </c>
      <c r="W135" s="85">
        <v>-8.9999999999999998E-4</v>
      </c>
      <c r="X135" s="85">
        <v>-1.0200000000000001E-2</v>
      </c>
      <c r="Y135" s="85">
        <v>0.31730000000000003</v>
      </c>
      <c r="Z135" s="85">
        <v>0.1031</v>
      </c>
      <c r="AA135" s="85">
        <v>1.12E-2</v>
      </c>
      <c r="AB135" s="85">
        <v>2.3099999999999999E-2</v>
      </c>
      <c r="AC135" s="85">
        <v>0</v>
      </c>
      <c r="AD135" s="85">
        <v>8.0000000000000004E-4</v>
      </c>
      <c r="AE135" s="85">
        <v>2.0000000000000001E-4</v>
      </c>
      <c r="AF135" s="86">
        <v>-1E-4</v>
      </c>
    </row>
    <row r="136" spans="1:32" x14ac:dyDescent="0.4">
      <c r="A136" s="46" t="s">
        <v>134</v>
      </c>
      <c r="B136" s="47" t="s">
        <v>117</v>
      </c>
      <c r="C136" s="48">
        <v>45539.72278935185</v>
      </c>
      <c r="D136" s="49">
        <v>5.0395000000000003</v>
      </c>
      <c r="E136" s="49">
        <v>4.9770000000000003</v>
      </c>
      <c r="F136" s="49">
        <v>5.0427</v>
      </c>
      <c r="G136" s="49">
        <v>4.9926000000000004</v>
      </c>
      <c r="H136" s="49">
        <v>5.0631000000000004</v>
      </c>
      <c r="I136" s="49">
        <v>5.0137</v>
      </c>
      <c r="J136" s="49">
        <v>5.0354999999999999</v>
      </c>
      <c r="K136" s="49">
        <v>5.03</v>
      </c>
      <c r="L136" s="49">
        <v>5.1268000000000002</v>
      </c>
      <c r="M136" s="49">
        <v>5.0978000000000003</v>
      </c>
      <c r="N136" s="49">
        <v>5.0351999999999997</v>
      </c>
      <c r="O136" s="49">
        <v>5.1279000000000003</v>
      </c>
      <c r="P136" s="49">
        <v>5.0248999999999997</v>
      </c>
      <c r="Q136" s="49">
        <v>5.1233000000000004</v>
      </c>
      <c r="R136" s="49">
        <v>4.9127999999999998</v>
      </c>
      <c r="S136" s="49">
        <v>5.0476000000000001</v>
      </c>
      <c r="T136" s="49">
        <v>5.2534000000000001</v>
      </c>
      <c r="U136" s="49">
        <v>5.0141</v>
      </c>
      <c r="V136" s="49">
        <v>5.0827999999999998</v>
      </c>
      <c r="W136" s="49">
        <v>5.0186999999999999</v>
      </c>
      <c r="X136" s="49">
        <v>5.1791999999999998</v>
      </c>
      <c r="Y136" s="49">
        <v>5.2747000000000002</v>
      </c>
      <c r="Z136" s="49">
        <v>5.0228000000000002</v>
      </c>
      <c r="AA136" s="49">
        <v>5.0385</v>
      </c>
      <c r="AB136" s="49">
        <v>4.9965999999999999</v>
      </c>
      <c r="AC136" s="49">
        <v>5.0918000000000001</v>
      </c>
      <c r="AD136" s="49">
        <v>5.0468000000000002</v>
      </c>
      <c r="AE136" s="49">
        <v>5.0856000000000003</v>
      </c>
      <c r="AF136" s="50">
        <v>5.0030999999999999</v>
      </c>
    </row>
    <row r="137" spans="1:32" x14ac:dyDescent="0.4">
      <c r="A137" s="87" t="s">
        <v>269</v>
      </c>
      <c r="B137" s="52"/>
      <c r="C137" s="88"/>
      <c r="D137" s="90">
        <f t="shared" ref="D137:AF137" si="17">IFERROR(D136/D$21," ")</f>
        <v>1.0079</v>
      </c>
      <c r="E137" s="90">
        <f t="shared" si="17"/>
        <v>0.99540000000000006</v>
      </c>
      <c r="F137" s="90">
        <f t="shared" si="17"/>
        <v>1.00854</v>
      </c>
      <c r="G137" s="90">
        <f t="shared" si="17"/>
        <v>0.99852000000000007</v>
      </c>
      <c r="H137" s="90">
        <f t="shared" si="17"/>
        <v>1.0126200000000001</v>
      </c>
      <c r="I137" s="90">
        <f t="shared" si="17"/>
        <v>1.00274</v>
      </c>
      <c r="J137" s="90">
        <f t="shared" si="17"/>
        <v>1.0070999999999999</v>
      </c>
      <c r="K137" s="90">
        <f t="shared" si="17"/>
        <v>1.006</v>
      </c>
      <c r="L137" s="90">
        <f t="shared" si="17"/>
        <v>1.02536</v>
      </c>
      <c r="M137" s="90">
        <f t="shared" si="17"/>
        <v>1.01956</v>
      </c>
      <c r="N137" s="90">
        <f t="shared" si="17"/>
        <v>1.0070399999999999</v>
      </c>
      <c r="O137" s="90">
        <f t="shared" si="17"/>
        <v>1.0255800000000002</v>
      </c>
      <c r="P137" s="90">
        <f t="shared" si="17"/>
        <v>1.00498</v>
      </c>
      <c r="Q137" s="90">
        <f t="shared" si="17"/>
        <v>1.0246600000000001</v>
      </c>
      <c r="R137" s="90">
        <f t="shared" si="17"/>
        <v>0.98255999999999999</v>
      </c>
      <c r="S137" s="90">
        <f t="shared" si="17"/>
        <v>1.00952</v>
      </c>
      <c r="T137" s="90">
        <f t="shared" si="17"/>
        <v>1.0506800000000001</v>
      </c>
      <c r="U137" s="90">
        <f t="shared" si="17"/>
        <v>1.00282</v>
      </c>
      <c r="V137" s="90">
        <f t="shared" si="17"/>
        <v>1.0165599999999999</v>
      </c>
      <c r="W137" s="90">
        <f t="shared" si="17"/>
        <v>1.0037400000000001</v>
      </c>
      <c r="X137" s="90">
        <f t="shared" si="17"/>
        <v>1.0358399999999999</v>
      </c>
      <c r="Y137" s="90">
        <f t="shared" si="17"/>
        <v>1.05494</v>
      </c>
      <c r="Z137" s="90">
        <f t="shared" si="17"/>
        <v>1.0045600000000001</v>
      </c>
      <c r="AA137" s="90">
        <f t="shared" si="17"/>
        <v>1.0077</v>
      </c>
      <c r="AB137" s="90">
        <f t="shared" si="17"/>
        <v>0.99931999999999999</v>
      </c>
      <c r="AC137" s="90">
        <f t="shared" si="17"/>
        <v>1.0183599999999999</v>
      </c>
      <c r="AD137" s="90">
        <f t="shared" si="17"/>
        <v>1.00936</v>
      </c>
      <c r="AE137" s="90">
        <f t="shared" si="17"/>
        <v>1.01712</v>
      </c>
      <c r="AF137" s="90">
        <f t="shared" si="17"/>
        <v>1.0006200000000001</v>
      </c>
    </row>
    <row r="138" spans="1:32" x14ac:dyDescent="0.4">
      <c r="A138" s="82" t="s">
        <v>131</v>
      </c>
      <c r="B138" s="83" t="s">
        <v>117</v>
      </c>
      <c r="C138" s="84">
        <v>45539.72452546296</v>
      </c>
      <c r="D138" s="85">
        <v>-1E-4</v>
      </c>
      <c r="E138" s="85">
        <v>3.2000000000000002E-3</v>
      </c>
      <c r="F138" s="85">
        <v>1.46E-2</v>
      </c>
      <c r="G138" s="85">
        <v>-3.4500000000000003E-2</v>
      </c>
      <c r="H138" s="85">
        <v>0</v>
      </c>
      <c r="I138" s="85">
        <v>0</v>
      </c>
      <c r="J138" s="85">
        <v>4.5999999999999999E-3</v>
      </c>
      <c r="K138" s="85">
        <v>0</v>
      </c>
      <c r="L138" s="85">
        <v>-1E-4</v>
      </c>
      <c r="M138" s="85">
        <v>1E-4</v>
      </c>
      <c r="N138" s="85">
        <v>-2.9999999999999997E-4</v>
      </c>
      <c r="O138" s="85">
        <v>8.1299999999999997E-2</v>
      </c>
      <c r="P138" s="85">
        <v>2.5899999999999999E-2</v>
      </c>
      <c r="Q138" s="85">
        <v>-2.2000000000000001E-3</v>
      </c>
      <c r="R138" s="85">
        <v>1.2500000000000001E-2</v>
      </c>
      <c r="S138" s="85">
        <v>6.9999999999999999E-4</v>
      </c>
      <c r="T138" s="85">
        <v>3.5700000000000003E-2</v>
      </c>
      <c r="U138" s="85">
        <v>2.2000000000000001E-3</v>
      </c>
      <c r="V138" s="85">
        <v>-1.2999999999999999E-3</v>
      </c>
      <c r="W138" s="85">
        <v>1.1000000000000001E-3</v>
      </c>
      <c r="X138" s="85">
        <v>-1.03E-2</v>
      </c>
      <c r="Y138" s="85">
        <v>0.23880000000000001</v>
      </c>
      <c r="Z138" s="85">
        <v>0.14949999999999999</v>
      </c>
      <c r="AA138" s="85">
        <v>2.3900000000000001E-2</v>
      </c>
      <c r="AB138" s="85">
        <v>2.5999999999999999E-2</v>
      </c>
      <c r="AC138" s="85">
        <v>1E-4</v>
      </c>
      <c r="AD138" s="85">
        <v>1.6999999999999999E-3</v>
      </c>
      <c r="AE138" s="85">
        <v>-2.9999999999999997E-4</v>
      </c>
      <c r="AF138" s="86">
        <v>5.0000000000000001E-4</v>
      </c>
    </row>
    <row r="139" spans="1:32" x14ac:dyDescent="0.4">
      <c r="A139" s="82" t="s">
        <v>190</v>
      </c>
      <c r="B139" s="83" t="s">
        <v>135</v>
      </c>
      <c r="C139" s="84">
        <v>45539.726261574076</v>
      </c>
      <c r="D139" s="85">
        <v>0</v>
      </c>
      <c r="E139" s="85">
        <v>8.8000000000000005E-3</v>
      </c>
      <c r="F139" s="85">
        <v>6.6E-3</v>
      </c>
      <c r="G139" s="85">
        <v>-3.1300000000000001E-2</v>
      </c>
      <c r="H139" s="85">
        <v>0</v>
      </c>
      <c r="I139" s="85">
        <v>-1E-4</v>
      </c>
      <c r="J139" s="85">
        <v>-2.2000000000000001E-3</v>
      </c>
      <c r="K139" s="85">
        <v>1E-4</v>
      </c>
      <c r="L139" s="85">
        <v>-2.0000000000000001E-4</v>
      </c>
      <c r="M139" s="85">
        <v>0</v>
      </c>
      <c r="N139" s="85">
        <v>-8.9999999999999998E-4</v>
      </c>
      <c r="O139" s="85">
        <v>9.4100000000000003E-2</v>
      </c>
      <c r="P139" s="85">
        <v>1.3599999999999999E-2</v>
      </c>
      <c r="Q139" s="85">
        <v>-2.5000000000000001E-3</v>
      </c>
      <c r="R139" s="85">
        <v>1.66E-2</v>
      </c>
      <c r="S139" s="85">
        <v>5.9999999999999995E-4</v>
      </c>
      <c r="T139" s="85">
        <v>1.6299999999999999E-2</v>
      </c>
      <c r="U139" s="85">
        <v>1.6899999999999998E-2</v>
      </c>
      <c r="V139" s="85">
        <v>1E-4</v>
      </c>
      <c r="W139" s="85">
        <v>2.7000000000000001E-3</v>
      </c>
      <c r="X139" s="85">
        <v>-1.14E-2</v>
      </c>
      <c r="Y139" s="85">
        <v>0.22739999999999999</v>
      </c>
      <c r="Z139" s="85">
        <v>0.128</v>
      </c>
      <c r="AA139" s="85">
        <v>1.29E-2</v>
      </c>
      <c r="AB139" s="85">
        <v>3.2800000000000003E-2</v>
      </c>
      <c r="AC139" s="85">
        <v>0</v>
      </c>
      <c r="AD139" s="85">
        <v>1.6000000000000001E-3</v>
      </c>
      <c r="AE139" s="85">
        <v>-4.0000000000000002E-4</v>
      </c>
      <c r="AF139" s="86">
        <v>-1E-4</v>
      </c>
    </row>
    <row r="140" spans="1:32" x14ac:dyDescent="0.4">
      <c r="A140" s="82" t="s">
        <v>191</v>
      </c>
      <c r="B140" s="83" t="s">
        <v>135</v>
      </c>
      <c r="C140" s="84">
        <v>45539.727986111109</v>
      </c>
      <c r="D140" s="85">
        <v>9.8799999999999999E-2</v>
      </c>
      <c r="E140" s="85">
        <v>5.1192000000000002</v>
      </c>
      <c r="F140" s="85">
        <v>2.4739</v>
      </c>
      <c r="G140" s="85">
        <v>0.46400000000000002</v>
      </c>
      <c r="H140" s="85">
        <v>2.5785999999999998</v>
      </c>
      <c r="I140" s="85">
        <v>0.49509999999999998</v>
      </c>
      <c r="J140" s="85">
        <v>4.9874000000000001</v>
      </c>
      <c r="K140" s="85">
        <v>0.998</v>
      </c>
      <c r="L140" s="85">
        <v>5.1497000000000002</v>
      </c>
      <c r="M140" s="85">
        <v>2.5464000000000002</v>
      </c>
      <c r="N140" s="85">
        <v>2.5326</v>
      </c>
      <c r="O140" s="85">
        <v>11.1365</v>
      </c>
      <c r="P140" s="85">
        <v>5.0766999999999998</v>
      </c>
      <c r="Q140" s="85">
        <v>-4.1999999999999997E-3</v>
      </c>
      <c r="R140" s="85">
        <v>4.9935</v>
      </c>
      <c r="S140" s="85">
        <v>1.0644</v>
      </c>
      <c r="T140" s="85">
        <v>1.0518000000000001</v>
      </c>
      <c r="U140" s="85">
        <v>5.2732999999999999</v>
      </c>
      <c r="V140" s="85">
        <v>2.5402</v>
      </c>
      <c r="W140" s="85">
        <v>0.9919</v>
      </c>
      <c r="X140" s="85">
        <v>2.5501</v>
      </c>
      <c r="Y140" s="85">
        <v>5.3878000000000004</v>
      </c>
      <c r="Z140" s="85">
        <v>2.4878</v>
      </c>
      <c r="AA140" s="85">
        <v>2.3433000000000002</v>
      </c>
      <c r="AB140" s="85">
        <v>1.0337000000000001</v>
      </c>
      <c r="AC140" s="85">
        <v>1.0415000000000001</v>
      </c>
      <c r="AD140" s="85">
        <v>1.0258</v>
      </c>
      <c r="AE140" s="85">
        <v>2.5708000000000002</v>
      </c>
      <c r="AF140" s="86">
        <v>1.0069999999999999</v>
      </c>
    </row>
    <row r="141" spans="1:32" x14ac:dyDescent="0.4">
      <c r="A141" s="82" t="s">
        <v>192</v>
      </c>
      <c r="B141" s="83" t="s">
        <v>135</v>
      </c>
      <c r="C141" s="84">
        <v>45539.729722222219</v>
      </c>
      <c r="D141" s="85">
        <v>9.8900000000000002E-2</v>
      </c>
      <c r="E141" s="85">
        <v>5.0968999999999998</v>
      </c>
      <c r="F141" s="85">
        <v>2.4904000000000002</v>
      </c>
      <c r="G141" s="85">
        <v>0.46329999999999999</v>
      </c>
      <c r="H141" s="85">
        <v>2.5769000000000002</v>
      </c>
      <c r="I141" s="85">
        <v>0.49320000000000003</v>
      </c>
      <c r="J141" s="85">
        <v>4.9939999999999998</v>
      </c>
      <c r="K141" s="85">
        <v>0.99590000000000001</v>
      </c>
      <c r="L141" s="85">
        <v>5.1417999999999999</v>
      </c>
      <c r="M141" s="85">
        <v>2.5474999999999999</v>
      </c>
      <c r="N141" s="85">
        <v>2.5287999999999999</v>
      </c>
      <c r="O141" s="85">
        <v>11.1265</v>
      </c>
      <c r="P141" s="85">
        <v>5.0839999999999996</v>
      </c>
      <c r="Q141" s="85">
        <v>-1.1000000000000001E-3</v>
      </c>
      <c r="R141" s="85">
        <v>4.9912000000000001</v>
      </c>
      <c r="S141" s="85">
        <v>1.0629</v>
      </c>
      <c r="T141" s="85">
        <v>1.0588</v>
      </c>
      <c r="U141" s="85">
        <v>5.2653999999999996</v>
      </c>
      <c r="V141" s="85">
        <v>2.5442999999999998</v>
      </c>
      <c r="W141" s="85">
        <v>1.0019</v>
      </c>
      <c r="X141" s="85">
        <v>2.5493999999999999</v>
      </c>
      <c r="Y141" s="85">
        <v>5.3695000000000004</v>
      </c>
      <c r="Z141" s="85">
        <v>2.5188999999999999</v>
      </c>
      <c r="AA141" s="85">
        <v>2.3645</v>
      </c>
      <c r="AB141" s="85">
        <v>1.0365</v>
      </c>
      <c r="AC141" s="85">
        <v>1.04</v>
      </c>
      <c r="AD141" s="85">
        <v>1.0264</v>
      </c>
      <c r="AE141" s="85">
        <v>2.5678000000000001</v>
      </c>
      <c r="AF141" s="86">
        <v>1.0062</v>
      </c>
    </row>
    <row r="142" spans="1:32" x14ac:dyDescent="0.4">
      <c r="A142" s="87" t="s">
        <v>270</v>
      </c>
      <c r="B142" s="93"/>
      <c r="C142" s="93"/>
      <c r="D142" s="94">
        <f t="shared" ref="D142:P142" si="18">(ABS((D140-D141)/((D140+D141)/2)))</f>
        <v>1.0116337885685673E-3</v>
      </c>
      <c r="E142" s="94">
        <f t="shared" si="18"/>
        <v>4.3656581278570935E-3</v>
      </c>
      <c r="F142" s="94">
        <f t="shared" si="18"/>
        <v>6.6474628849989654E-3</v>
      </c>
      <c r="G142" s="94">
        <f t="shared" si="18"/>
        <v>1.5097595168770278E-3</v>
      </c>
      <c r="H142" s="94">
        <f t="shared" si="18"/>
        <v>6.5948986519235404E-4</v>
      </c>
      <c r="I142" s="94">
        <f t="shared" si="18"/>
        <v>3.8449863401800208E-3</v>
      </c>
      <c r="J142" s="94">
        <f t="shared" si="18"/>
        <v>1.3224597751817814E-3</v>
      </c>
      <c r="K142" s="94">
        <f t="shared" si="18"/>
        <v>2.1064245950147857E-3</v>
      </c>
      <c r="L142" s="94">
        <f t="shared" si="18"/>
        <v>1.5352475343730731E-3</v>
      </c>
      <c r="M142" s="94">
        <f t="shared" si="18"/>
        <v>4.3188912228338087E-4</v>
      </c>
      <c r="N142" s="94">
        <f t="shared" si="18"/>
        <v>1.5015608329711249E-3</v>
      </c>
      <c r="O142" s="94">
        <f t="shared" si="18"/>
        <v>8.9835152495169456E-4</v>
      </c>
      <c r="P142" s="94">
        <f t="shared" si="18"/>
        <v>1.4369088743885487E-3</v>
      </c>
      <c r="Q142" s="94">
        <f>(ABS((61-62)/((61+62)/2)))</f>
        <v>1.6260162601626018E-2</v>
      </c>
      <c r="R142" s="94">
        <f t="shared" ref="R142:AF142" si="19">(ABS((R140-R141)/((R140+R141)/2)))</f>
        <v>4.6070487846404373E-4</v>
      </c>
      <c r="S142" s="94">
        <f t="shared" si="19"/>
        <v>1.4102383302778704E-3</v>
      </c>
      <c r="T142" s="94">
        <f t="shared" si="19"/>
        <v>6.6331848763383832E-3</v>
      </c>
      <c r="U142" s="94">
        <f t="shared" si="19"/>
        <v>1.4992361486711341E-3</v>
      </c>
      <c r="V142" s="94">
        <f t="shared" si="19"/>
        <v>1.6127446159896824E-3</v>
      </c>
      <c r="W142" s="94">
        <f t="shared" si="19"/>
        <v>1.0031096398836401E-2</v>
      </c>
      <c r="X142" s="94">
        <f t="shared" si="19"/>
        <v>2.7453671928626139E-4</v>
      </c>
      <c r="Y142" s="94">
        <f t="shared" si="19"/>
        <v>3.4023407360583013E-3</v>
      </c>
      <c r="Z142" s="94">
        <f t="shared" si="19"/>
        <v>1.2423352707372083E-2</v>
      </c>
      <c r="AA142" s="94">
        <f t="shared" si="19"/>
        <v>9.0063299205573235E-3</v>
      </c>
      <c r="AB142" s="94">
        <f t="shared" si="19"/>
        <v>2.7050526519176062E-3</v>
      </c>
      <c r="AC142" s="94">
        <f t="shared" si="19"/>
        <v>1.4412683161182385E-3</v>
      </c>
      <c r="AD142" s="94">
        <f t="shared" si="19"/>
        <v>5.8473832959744071E-4</v>
      </c>
      <c r="AE142" s="94">
        <f t="shared" si="19"/>
        <v>1.1676332074884652E-3</v>
      </c>
      <c r="AF142" s="95">
        <f t="shared" si="19"/>
        <v>7.9475461951113841E-4</v>
      </c>
    </row>
    <row r="143" spans="1:32" x14ac:dyDescent="0.4">
      <c r="A143" s="82" t="s">
        <v>190</v>
      </c>
      <c r="B143" s="83" t="s">
        <v>135</v>
      </c>
      <c r="C143" s="84">
        <v>45539.726261574076</v>
      </c>
      <c r="D143" s="85">
        <v>0</v>
      </c>
      <c r="E143" s="85">
        <v>8.8000000000000005E-3</v>
      </c>
      <c r="F143" s="85">
        <v>6.6E-3</v>
      </c>
      <c r="G143" s="85">
        <v>-3.1300000000000001E-2</v>
      </c>
      <c r="H143" s="85">
        <v>0</v>
      </c>
      <c r="I143" s="85">
        <v>-1E-4</v>
      </c>
      <c r="J143" s="85">
        <v>-2.2000000000000001E-3</v>
      </c>
      <c r="K143" s="85">
        <v>1E-4</v>
      </c>
      <c r="L143" s="85">
        <v>-2.0000000000000001E-4</v>
      </c>
      <c r="M143" s="85">
        <v>0</v>
      </c>
      <c r="N143" s="85">
        <v>-8.9999999999999998E-4</v>
      </c>
      <c r="O143" s="85">
        <v>9.4100000000000003E-2</v>
      </c>
      <c r="P143" s="85">
        <v>1.3599999999999999E-2</v>
      </c>
      <c r="Q143" s="85">
        <v>-2.5000000000000001E-3</v>
      </c>
      <c r="R143" s="85">
        <v>1.66E-2</v>
      </c>
      <c r="S143" s="85">
        <v>5.9999999999999995E-4</v>
      </c>
      <c r="T143" s="85">
        <v>1.6299999999999999E-2</v>
      </c>
      <c r="U143" s="85">
        <v>1.6899999999999998E-2</v>
      </c>
      <c r="V143" s="85">
        <v>1E-4</v>
      </c>
      <c r="W143" s="85">
        <v>2.7000000000000001E-3</v>
      </c>
      <c r="X143" s="85">
        <v>-1.14E-2</v>
      </c>
      <c r="Y143" s="85">
        <v>0.22739999999999999</v>
      </c>
      <c r="Z143" s="85">
        <v>0.128</v>
      </c>
      <c r="AA143" s="85">
        <v>1.29E-2</v>
      </c>
      <c r="AB143" s="85">
        <v>3.2800000000000003E-2</v>
      </c>
      <c r="AC143" s="85">
        <v>0</v>
      </c>
      <c r="AD143" s="85">
        <v>1.6000000000000001E-3</v>
      </c>
      <c r="AE143" s="85">
        <v>-4.0000000000000002E-4</v>
      </c>
      <c r="AF143" s="86">
        <v>-1E-4</v>
      </c>
    </row>
    <row r="144" spans="1:32" x14ac:dyDescent="0.4">
      <c r="A144" s="82" t="s">
        <v>191</v>
      </c>
      <c r="B144" s="83" t="s">
        <v>135</v>
      </c>
      <c r="C144" s="84">
        <v>45539.727986111109</v>
      </c>
      <c r="D144" s="85">
        <v>9.8799999999999999E-2</v>
      </c>
      <c r="E144" s="85">
        <v>5.1192000000000002</v>
      </c>
      <c r="F144" s="85">
        <v>2.4739</v>
      </c>
      <c r="G144" s="85">
        <v>0.46400000000000002</v>
      </c>
      <c r="H144" s="85">
        <v>2.5785999999999998</v>
      </c>
      <c r="I144" s="85">
        <v>0.49509999999999998</v>
      </c>
      <c r="J144" s="85">
        <v>4.9874000000000001</v>
      </c>
      <c r="K144" s="85">
        <v>0.998</v>
      </c>
      <c r="L144" s="85">
        <v>5.1497000000000002</v>
      </c>
      <c r="M144" s="85">
        <v>2.5464000000000002</v>
      </c>
      <c r="N144" s="85">
        <v>2.5326</v>
      </c>
      <c r="O144" s="85">
        <v>11.1365</v>
      </c>
      <c r="P144" s="85">
        <v>5.0766999999999998</v>
      </c>
      <c r="Q144" s="85">
        <v>-4.1999999999999997E-3</v>
      </c>
      <c r="R144" s="85">
        <v>4.9935</v>
      </c>
      <c r="S144" s="85">
        <v>1.0644</v>
      </c>
      <c r="T144" s="85">
        <v>1.0518000000000001</v>
      </c>
      <c r="U144" s="85">
        <v>5.2732999999999999</v>
      </c>
      <c r="V144" s="85">
        <v>2.5402</v>
      </c>
      <c r="W144" s="85">
        <v>0.9919</v>
      </c>
      <c r="X144" s="85">
        <v>2.5501</v>
      </c>
      <c r="Y144" s="85">
        <v>5.3878000000000004</v>
      </c>
      <c r="Z144" s="85">
        <v>2.4878</v>
      </c>
      <c r="AA144" s="85">
        <v>2.3433000000000002</v>
      </c>
      <c r="AB144" s="85">
        <v>1.0337000000000001</v>
      </c>
      <c r="AC144" s="85">
        <v>1.0415000000000001</v>
      </c>
      <c r="AD144" s="85">
        <v>1.0258</v>
      </c>
      <c r="AE144" s="85">
        <v>2.5708000000000002</v>
      </c>
      <c r="AF144" s="86">
        <v>1.0069999999999999</v>
      </c>
    </row>
    <row r="145" spans="1:32" s="100" customFormat="1" x14ac:dyDescent="0.4">
      <c r="A145" s="96" t="s">
        <v>271</v>
      </c>
      <c r="B145" s="97"/>
      <c r="C145" s="97"/>
      <c r="D145" s="97">
        <f>(D144-D143)/(2/20)</f>
        <v>0.98799999999999999</v>
      </c>
      <c r="E145" s="97">
        <f>(E144-E143)/(100/20)</f>
        <v>1.0220800000000001</v>
      </c>
      <c r="F145" s="97">
        <f>(F144-F143)/(50/20)</f>
        <v>0.98691999999999991</v>
      </c>
      <c r="G145" s="97">
        <f>(G144-G143)/(10/20)</f>
        <v>0.99060000000000004</v>
      </c>
      <c r="H145" s="97">
        <f>(H144-H143)/(50/20)</f>
        <v>1.0314399999999999</v>
      </c>
      <c r="I145" s="97">
        <f>(I144-I143)/(10/20)</f>
        <v>0.99039999999999995</v>
      </c>
      <c r="J145" s="97">
        <f>(J144-J143)/(100/20)</f>
        <v>0.99792000000000003</v>
      </c>
      <c r="K145" s="97">
        <f>(K144-K143)/(20/20)</f>
        <v>0.99790000000000001</v>
      </c>
      <c r="L145" s="97">
        <f>(L144-L143)/(100/20)</f>
        <v>1.0299800000000001</v>
      </c>
      <c r="M145" s="97">
        <f>(M144-M143)/(50/20)</f>
        <v>1.0185600000000001</v>
      </c>
      <c r="N145" s="97">
        <f>(N144-N143)/(50/20)</f>
        <v>1.0134000000000001</v>
      </c>
      <c r="O145" s="97">
        <f>(O144-O143)/(100/20)</f>
        <v>2.2084800000000002</v>
      </c>
      <c r="P145" s="97">
        <f>(P144-P143)/(100/20)</f>
        <v>1.0126199999999999</v>
      </c>
      <c r="Q145" s="97"/>
      <c r="R145" s="97">
        <f>(R144-R143)/(100/20)</f>
        <v>0.99537999999999993</v>
      </c>
      <c r="S145" s="97">
        <f>(S144-S143)/(20/20)</f>
        <v>1.0638000000000001</v>
      </c>
      <c r="T145" s="97">
        <f>(T144-T143)/(20/20)</f>
        <v>1.0355000000000001</v>
      </c>
      <c r="U145" s="97">
        <f>(U144-U143)/(100/20)</f>
        <v>1.05128</v>
      </c>
      <c r="V145" s="97">
        <f>(V144-V143)/(50/20)</f>
        <v>1.0160399999999998</v>
      </c>
      <c r="W145" s="98">
        <f>W144/(20/20)</f>
        <v>0.9919</v>
      </c>
      <c r="X145" s="97">
        <f>(X144-X143)/(50/20)</f>
        <v>1.0246</v>
      </c>
      <c r="Y145" s="97">
        <f>(Y144-Y143)/(50/20)</f>
        <v>2.0641600000000002</v>
      </c>
      <c r="Z145" s="97">
        <f>(Z144-Z143)/(50/20)</f>
        <v>0.94391999999999998</v>
      </c>
      <c r="AA145" s="97">
        <f>(AA144-AA143)/(50/20)</f>
        <v>0.93215999999999999</v>
      </c>
      <c r="AB145" s="97">
        <f>AB144/(20/20)</f>
        <v>1.0337000000000001</v>
      </c>
      <c r="AC145" s="97">
        <f>(AC144-AC143)/(20/20)</f>
        <v>1.0415000000000001</v>
      </c>
      <c r="AD145" s="97">
        <f>(AD144-AD143)/(20/20)</f>
        <v>1.0242</v>
      </c>
      <c r="AE145" s="97">
        <f>(AE144-AE143)/(50/20)</f>
        <v>1.0284800000000001</v>
      </c>
      <c r="AF145" s="99">
        <f>(AF144-AF143)/(20/20)</f>
        <v>1.0070999999999999</v>
      </c>
    </row>
    <row r="146" spans="1:32" x14ac:dyDescent="0.4">
      <c r="A146" s="82" t="s">
        <v>190</v>
      </c>
      <c r="B146" s="83" t="s">
        <v>135</v>
      </c>
      <c r="C146" s="84">
        <v>45539.726261574076</v>
      </c>
      <c r="D146" s="85">
        <v>0</v>
      </c>
      <c r="E146" s="85">
        <v>8.8000000000000005E-3</v>
      </c>
      <c r="F146" s="85">
        <v>6.6E-3</v>
      </c>
      <c r="G146" s="85">
        <v>-3.1300000000000001E-2</v>
      </c>
      <c r="H146" s="85">
        <v>0</v>
      </c>
      <c r="I146" s="85">
        <v>-1E-4</v>
      </c>
      <c r="J146" s="85">
        <v>-2.2000000000000001E-3</v>
      </c>
      <c r="K146" s="85">
        <v>1E-4</v>
      </c>
      <c r="L146" s="85">
        <v>-2.0000000000000001E-4</v>
      </c>
      <c r="M146" s="85">
        <v>0</v>
      </c>
      <c r="N146" s="85">
        <v>-8.9999999999999998E-4</v>
      </c>
      <c r="O146" s="85">
        <v>9.4100000000000003E-2</v>
      </c>
      <c r="P146" s="85">
        <v>1.3599999999999999E-2</v>
      </c>
      <c r="Q146" s="85">
        <v>-2.5000000000000001E-3</v>
      </c>
      <c r="R146" s="85">
        <v>1.66E-2</v>
      </c>
      <c r="S146" s="85">
        <v>5.9999999999999995E-4</v>
      </c>
      <c r="T146" s="85">
        <v>1.6299999999999999E-2</v>
      </c>
      <c r="U146" s="85">
        <v>1.6899999999999998E-2</v>
      </c>
      <c r="V146" s="85">
        <v>1E-4</v>
      </c>
      <c r="W146" s="85">
        <v>2.7000000000000001E-3</v>
      </c>
      <c r="X146" s="85">
        <v>-1.14E-2</v>
      </c>
      <c r="Y146" s="85">
        <v>0.22739999999999999</v>
      </c>
      <c r="Z146" s="85">
        <v>0.128</v>
      </c>
      <c r="AA146" s="85">
        <v>1.29E-2</v>
      </c>
      <c r="AB146" s="85">
        <v>3.2800000000000003E-2</v>
      </c>
      <c r="AC146" s="85">
        <v>0</v>
      </c>
      <c r="AD146" s="85">
        <v>1.6000000000000001E-3</v>
      </c>
      <c r="AE146" s="85">
        <v>-4.0000000000000002E-4</v>
      </c>
      <c r="AF146" s="86">
        <v>-1E-4</v>
      </c>
    </row>
    <row r="147" spans="1:32" x14ac:dyDescent="0.4">
      <c r="A147" s="82" t="s">
        <v>192</v>
      </c>
      <c r="B147" s="83" t="s">
        <v>135</v>
      </c>
      <c r="C147" s="84">
        <v>45539.729722222219</v>
      </c>
      <c r="D147" s="85">
        <v>9.8900000000000002E-2</v>
      </c>
      <c r="E147" s="85">
        <v>5.0968999999999998</v>
      </c>
      <c r="F147" s="85">
        <v>2.4904000000000002</v>
      </c>
      <c r="G147" s="85">
        <v>0.46329999999999999</v>
      </c>
      <c r="H147" s="85">
        <v>2.5769000000000002</v>
      </c>
      <c r="I147" s="85">
        <v>0.49320000000000003</v>
      </c>
      <c r="J147" s="85">
        <v>4.9939999999999998</v>
      </c>
      <c r="K147" s="85">
        <v>0.99590000000000001</v>
      </c>
      <c r="L147" s="85">
        <v>5.1417999999999999</v>
      </c>
      <c r="M147" s="85">
        <v>2.5474999999999999</v>
      </c>
      <c r="N147" s="85">
        <v>2.5287999999999999</v>
      </c>
      <c r="O147" s="85">
        <v>11.1265</v>
      </c>
      <c r="P147" s="85">
        <v>5.0839999999999996</v>
      </c>
      <c r="Q147" s="85">
        <v>-1.1000000000000001E-3</v>
      </c>
      <c r="R147" s="85">
        <v>4.9912000000000001</v>
      </c>
      <c r="S147" s="85">
        <v>1.0629</v>
      </c>
      <c r="T147" s="85">
        <v>1.0588</v>
      </c>
      <c r="U147" s="85">
        <v>5.2653999999999996</v>
      </c>
      <c r="V147" s="85">
        <v>2.5442999999999998</v>
      </c>
      <c r="W147" s="85">
        <v>1.0019</v>
      </c>
      <c r="X147" s="85">
        <v>2.5493999999999999</v>
      </c>
      <c r="Y147" s="85">
        <v>5.3695000000000004</v>
      </c>
      <c r="Z147" s="85">
        <v>2.5188999999999999</v>
      </c>
      <c r="AA147" s="85">
        <v>2.3645</v>
      </c>
      <c r="AB147" s="85">
        <v>1.0365</v>
      </c>
      <c r="AC147" s="85">
        <v>1.04</v>
      </c>
      <c r="AD147" s="85">
        <v>1.0264</v>
      </c>
      <c r="AE147" s="85">
        <v>2.5678000000000001</v>
      </c>
      <c r="AF147" s="86">
        <v>1.0062</v>
      </c>
    </row>
    <row r="148" spans="1:32" s="100" customFormat="1" x14ac:dyDescent="0.4">
      <c r="A148" s="96" t="s">
        <v>271</v>
      </c>
      <c r="B148" s="97"/>
      <c r="C148" s="97"/>
      <c r="D148" s="97">
        <f>(D147-D146)/(2/20)</f>
        <v>0.98899999999999999</v>
      </c>
      <c r="E148" s="97">
        <f>(E147-E146)/(100/20)</f>
        <v>1.01762</v>
      </c>
      <c r="F148" s="97">
        <f>(F147-F146)/(50/20)</f>
        <v>0.99351999999999996</v>
      </c>
      <c r="G148" s="97">
        <f>(G147-G146)/(10/20)</f>
        <v>0.98919999999999997</v>
      </c>
      <c r="H148" s="97">
        <f>(H147-H146)/(50/20)</f>
        <v>1.0307600000000001</v>
      </c>
      <c r="I148" s="97">
        <f>(I147-I146)/(10/20)</f>
        <v>0.98660000000000003</v>
      </c>
      <c r="J148" s="97">
        <f>(J147-J146)/(100/20)</f>
        <v>0.99924000000000002</v>
      </c>
      <c r="K148" s="97">
        <f>(K147-K146)/(20/20)</f>
        <v>0.99580000000000002</v>
      </c>
      <c r="L148" s="97">
        <f>(L147-L146)/(100/20)</f>
        <v>1.0284</v>
      </c>
      <c r="M148" s="97">
        <f>(M147-M146)/(50/20)</f>
        <v>1.0189999999999999</v>
      </c>
      <c r="N148" s="97">
        <f>(N147-N146)/(50/20)</f>
        <v>1.0118800000000001</v>
      </c>
      <c r="O148" s="97">
        <f>(O147-O146)/(100/20)</f>
        <v>2.20648</v>
      </c>
      <c r="P148" s="97">
        <f>(P147-P146)/(100/20)</f>
        <v>1.0140799999999999</v>
      </c>
      <c r="Q148" s="97"/>
      <c r="R148" s="97">
        <f>(R147-R146)/(100/20)</f>
        <v>0.99491999999999992</v>
      </c>
      <c r="S148" s="97">
        <f>(S147-S146)/(20/20)</f>
        <v>1.0623</v>
      </c>
      <c r="T148" s="97">
        <f>(T147-T146)/(20/20)</f>
        <v>1.0425</v>
      </c>
      <c r="U148" s="97">
        <f>(U147-U146)/(100/20)</f>
        <v>1.0497000000000001</v>
      </c>
      <c r="V148" s="97">
        <f>(V147-V146)/(50/20)</f>
        <v>1.0176799999999999</v>
      </c>
      <c r="W148" s="98">
        <f>W147/(20/20)</f>
        <v>1.0019</v>
      </c>
      <c r="X148" s="97">
        <f>(X147-X146)/(50/20)</f>
        <v>1.0243199999999999</v>
      </c>
      <c r="Y148" s="97">
        <f>(Y147-Y146)/(50/20)</f>
        <v>2.0568400000000002</v>
      </c>
      <c r="Z148" s="97">
        <f>(Z147-Z146)/(50/20)</f>
        <v>0.95635999999999988</v>
      </c>
      <c r="AA148" s="97">
        <f>(AA147-AA146)/(50/20)</f>
        <v>0.94063999999999992</v>
      </c>
      <c r="AB148" s="97">
        <f>AB147/(20/20)</f>
        <v>1.0365</v>
      </c>
      <c r="AC148" s="97">
        <f>(AC147-AC146)/(20/20)</f>
        <v>1.04</v>
      </c>
      <c r="AD148" s="97">
        <f>(AD147-AD146)/(20/20)</f>
        <v>1.0247999999999999</v>
      </c>
      <c r="AE148" s="97">
        <f>(AE147-AE146)/(50/20)</f>
        <v>1.02728</v>
      </c>
      <c r="AF148" s="99">
        <f>(AF147-AF146)/(20/20)</f>
        <v>1.0063</v>
      </c>
    </row>
    <row r="149" spans="1:32" x14ac:dyDescent="0.4">
      <c r="A149" s="82" t="s">
        <v>190</v>
      </c>
      <c r="B149" s="83" t="s">
        <v>135</v>
      </c>
      <c r="C149" s="84">
        <v>45539.726261574076</v>
      </c>
      <c r="D149" s="85">
        <v>0</v>
      </c>
      <c r="E149" s="85">
        <v>8.8000000000000005E-3</v>
      </c>
      <c r="F149" s="85">
        <v>6.6E-3</v>
      </c>
      <c r="G149" s="85">
        <v>-3.1300000000000001E-2</v>
      </c>
      <c r="H149" s="85">
        <v>0</v>
      </c>
      <c r="I149" s="85">
        <v>-1E-4</v>
      </c>
      <c r="J149" s="85">
        <v>-2.2000000000000001E-3</v>
      </c>
      <c r="K149" s="85">
        <v>1E-4</v>
      </c>
      <c r="L149" s="85">
        <v>-2.0000000000000001E-4</v>
      </c>
      <c r="M149" s="85">
        <v>0</v>
      </c>
      <c r="N149" s="85">
        <v>-8.9999999999999998E-4</v>
      </c>
      <c r="O149" s="85">
        <v>9.4100000000000003E-2</v>
      </c>
      <c r="P149" s="85">
        <v>1.3599999999999999E-2</v>
      </c>
      <c r="Q149" s="85">
        <v>-2.5000000000000001E-3</v>
      </c>
      <c r="R149" s="85">
        <v>1.66E-2</v>
      </c>
      <c r="S149" s="85">
        <v>5.9999999999999995E-4</v>
      </c>
      <c r="T149" s="85">
        <v>1.6299999999999999E-2</v>
      </c>
      <c r="U149" s="85">
        <v>1.6899999999999998E-2</v>
      </c>
      <c r="V149" s="85">
        <v>1E-4</v>
      </c>
      <c r="W149" s="85">
        <v>2.7000000000000001E-3</v>
      </c>
      <c r="X149" s="85">
        <v>-1.14E-2</v>
      </c>
      <c r="Y149" s="85">
        <v>0.22739999999999999</v>
      </c>
      <c r="Z149" s="85">
        <v>0.128</v>
      </c>
      <c r="AA149" s="85">
        <v>1.29E-2</v>
      </c>
      <c r="AB149" s="85">
        <v>3.2800000000000003E-2</v>
      </c>
      <c r="AC149" s="85">
        <v>0</v>
      </c>
      <c r="AD149" s="85">
        <v>1.6000000000000001E-3</v>
      </c>
      <c r="AE149" s="85">
        <v>-4.0000000000000002E-4</v>
      </c>
      <c r="AF149" s="86">
        <v>-1E-4</v>
      </c>
    </row>
    <row r="150" spans="1:32" x14ac:dyDescent="0.4">
      <c r="A150" s="82" t="s">
        <v>193</v>
      </c>
      <c r="B150" s="83" t="s">
        <v>135</v>
      </c>
      <c r="C150" s="84">
        <v>45539.731458333335</v>
      </c>
      <c r="D150" s="85">
        <v>1.95E-2</v>
      </c>
      <c r="E150" s="85">
        <v>0.99470000000000003</v>
      </c>
      <c r="F150" s="85">
        <v>0.50570000000000004</v>
      </c>
      <c r="G150" s="85">
        <v>6.7799999999999999E-2</v>
      </c>
      <c r="H150" s="85">
        <v>0.52290000000000003</v>
      </c>
      <c r="I150" s="85">
        <v>9.6699999999999994E-2</v>
      </c>
      <c r="J150" s="85">
        <v>1.1191</v>
      </c>
      <c r="K150" s="85">
        <v>0.19989999999999999</v>
      </c>
      <c r="L150" s="85">
        <v>1.0282</v>
      </c>
      <c r="M150" s="85">
        <v>0.50829999999999997</v>
      </c>
      <c r="N150" s="85">
        <v>0.49669999999999997</v>
      </c>
      <c r="O150" s="85">
        <v>1.0097</v>
      </c>
      <c r="P150" s="85">
        <v>1.056</v>
      </c>
      <c r="Q150" s="85">
        <v>-3.0999999999999999E-3</v>
      </c>
      <c r="R150" s="85">
        <v>0.9819</v>
      </c>
      <c r="S150" s="85">
        <v>0.19689999999999999</v>
      </c>
      <c r="T150" s="85">
        <v>0.21329999999999999</v>
      </c>
      <c r="U150" s="85">
        <v>1.0831999999999999</v>
      </c>
      <c r="V150" s="85">
        <v>0.50019999999999998</v>
      </c>
      <c r="W150" s="85">
        <v>0.20030000000000001</v>
      </c>
      <c r="X150" s="85">
        <v>0.49680000000000002</v>
      </c>
      <c r="Y150" s="85">
        <v>0.62419999999999998</v>
      </c>
      <c r="Z150" s="85">
        <v>0.54110000000000003</v>
      </c>
      <c r="AA150" s="85">
        <v>0.50209999999999999</v>
      </c>
      <c r="AB150" s="85">
        <v>0.2258</v>
      </c>
      <c r="AC150" s="85">
        <v>0.20930000000000001</v>
      </c>
      <c r="AD150" s="85">
        <v>0.20180000000000001</v>
      </c>
      <c r="AE150" s="85">
        <v>0.51029999999999998</v>
      </c>
      <c r="AF150" s="86">
        <v>0.19700000000000001</v>
      </c>
    </row>
    <row r="151" spans="1:32" s="100" customFormat="1" x14ac:dyDescent="0.4">
      <c r="A151" s="96" t="s">
        <v>271</v>
      </c>
      <c r="B151" s="97"/>
      <c r="C151" s="97"/>
      <c r="D151" s="97">
        <f>(D150-D149)/(2/100)</f>
        <v>0.97499999999999998</v>
      </c>
      <c r="E151" s="97">
        <f>(E150-E149)/(100/100)</f>
        <v>0.9859</v>
      </c>
      <c r="F151" s="97">
        <f>(F150-F149)/(50/100)</f>
        <v>0.99820000000000009</v>
      </c>
      <c r="G151" s="97">
        <f>(G150-G149)/(10/100)</f>
        <v>0.99099999999999988</v>
      </c>
      <c r="H151" s="97">
        <f>(H150-H149)/(50/100)</f>
        <v>1.0458000000000001</v>
      </c>
      <c r="I151" s="97">
        <f>(I150-I149)/(10/100)</f>
        <v>0.96799999999999997</v>
      </c>
      <c r="J151" s="97">
        <f>(J150-J149)/(100/100)</f>
        <v>1.1213</v>
      </c>
      <c r="K151" s="97">
        <f>(K150-K149)/(20/100)</f>
        <v>0.999</v>
      </c>
      <c r="L151" s="97">
        <f>(L150-L149)/(100/100)</f>
        <v>1.0284</v>
      </c>
      <c r="M151" s="97">
        <f>(M150-M149)/(50/100)</f>
        <v>1.0165999999999999</v>
      </c>
      <c r="N151" s="97">
        <f>(N150-N149)/(50/100)</f>
        <v>0.99519999999999997</v>
      </c>
      <c r="O151" s="97">
        <f>(O150-O149)/(100/100)</f>
        <v>0.91560000000000008</v>
      </c>
      <c r="P151" s="97">
        <f>(P150-P149/(100/100))</f>
        <v>1.0424</v>
      </c>
      <c r="Q151" s="97"/>
      <c r="R151" s="97">
        <f>(R150-R149)/(100/100)</f>
        <v>0.96530000000000005</v>
      </c>
      <c r="S151" s="97">
        <f>(S150-S149)/(20/100)</f>
        <v>0.98149999999999993</v>
      </c>
      <c r="T151" s="97">
        <f>(T150-T149)/(20/100)</f>
        <v>0.98499999999999988</v>
      </c>
      <c r="U151" s="97">
        <f>(U150-U149)/(100/100)</f>
        <v>1.0663</v>
      </c>
      <c r="V151" s="97">
        <f>(V150-V149)/(50/100)</f>
        <v>1.0002</v>
      </c>
      <c r="W151" s="98">
        <f>(W150-W149)/(20/100)</f>
        <v>0.98799999999999999</v>
      </c>
      <c r="X151" s="97">
        <f>(X150-X149)/(50/100)</f>
        <v>1.0164</v>
      </c>
      <c r="Y151" s="97">
        <f>(Y150-Y149)/(50/100)</f>
        <v>0.79359999999999997</v>
      </c>
      <c r="Z151" s="97">
        <f>(Z150-Z149)/(50/100)</f>
        <v>0.82620000000000005</v>
      </c>
      <c r="AA151" s="97">
        <f>(AA150-AA149)/(50/100)</f>
        <v>0.97839999999999994</v>
      </c>
      <c r="AB151" s="97">
        <f>(AB150-AB149)/(20/100)</f>
        <v>0.96499999999999997</v>
      </c>
      <c r="AC151" s="97">
        <f>(AC150-AC149)/(20/100)</f>
        <v>1.0465</v>
      </c>
      <c r="AD151" s="97">
        <f>(AD150-AD149)/(20/100)</f>
        <v>1.0010000000000001</v>
      </c>
      <c r="AE151" s="97">
        <f>(AE150-AE149)/(50/100)</f>
        <v>1.0213999999999999</v>
      </c>
      <c r="AF151" s="99">
        <f>(AF150-AF149)/(20/100)</f>
        <v>0.98549999999999993</v>
      </c>
    </row>
    <row r="152" spans="1:32" x14ac:dyDescent="0.4">
      <c r="A152" s="82" t="s">
        <v>194</v>
      </c>
      <c r="B152" s="83" t="s">
        <v>135</v>
      </c>
      <c r="C152" s="84">
        <v>45539.733194444445</v>
      </c>
      <c r="D152" s="85">
        <v>-8.0000000000000004E-4</v>
      </c>
      <c r="E152" s="85">
        <v>20.077300000000001</v>
      </c>
      <c r="F152" s="85">
        <v>9.5999999999999992E-3</v>
      </c>
      <c r="G152" s="85">
        <v>5.7500000000000002E-2</v>
      </c>
      <c r="H152" s="85">
        <v>1E-3</v>
      </c>
      <c r="I152" s="85">
        <v>-2.0000000000000001E-4</v>
      </c>
      <c r="J152" s="85">
        <v>0.94030000000000002</v>
      </c>
      <c r="K152" s="85">
        <v>0</v>
      </c>
      <c r="L152" s="85">
        <v>-2.8E-3</v>
      </c>
      <c r="M152" s="85">
        <v>0.1239</v>
      </c>
      <c r="N152" s="85">
        <v>1.47E-2</v>
      </c>
      <c r="O152" s="85">
        <v>502.21780000000001</v>
      </c>
      <c r="P152" s="85">
        <v>5.3900000000000003E-2</v>
      </c>
      <c r="Q152" s="85">
        <v>5.8700000000000002E-2</v>
      </c>
      <c r="R152" s="85">
        <v>3.5493999999999999</v>
      </c>
      <c r="S152" s="85">
        <v>3.7970999999999999</v>
      </c>
      <c r="T152" s="85">
        <v>1.6199999999999999E-2</v>
      </c>
      <c r="U152" s="85">
        <v>15.559699999999999</v>
      </c>
      <c r="V152" s="85">
        <v>2.9142999999999999</v>
      </c>
      <c r="W152" s="85">
        <v>0.64229999999999998</v>
      </c>
      <c r="X152" s="85">
        <v>-2.7000000000000001E-3</v>
      </c>
      <c r="Y152" s="101">
        <v>255.0147</v>
      </c>
      <c r="Z152" s="85">
        <v>0.1113</v>
      </c>
      <c r="AA152" s="85">
        <v>-1.61E-2</v>
      </c>
      <c r="AB152" s="85">
        <v>0.1678</v>
      </c>
      <c r="AC152" s="85">
        <v>1.6999999999999999E-3</v>
      </c>
      <c r="AD152" s="85">
        <v>0.41249999999999998</v>
      </c>
      <c r="AE152" s="85">
        <v>2.58E-2</v>
      </c>
      <c r="AF152" s="86">
        <v>1.6918</v>
      </c>
    </row>
    <row r="153" spans="1:32" x14ac:dyDescent="0.4">
      <c r="A153" s="82" t="s">
        <v>196</v>
      </c>
      <c r="B153" s="83" t="s">
        <v>135</v>
      </c>
      <c r="C153" s="84">
        <v>45539.734918981485</v>
      </c>
      <c r="D153" s="85">
        <v>1.8800000000000001E-2</v>
      </c>
      <c r="E153" s="85">
        <v>17.992599999999999</v>
      </c>
      <c r="F153" s="85">
        <v>0.48970000000000002</v>
      </c>
      <c r="G153" s="85">
        <v>0.14729999999999999</v>
      </c>
      <c r="H153" s="85">
        <v>0.51149999999999995</v>
      </c>
      <c r="I153" s="85">
        <v>0.1013</v>
      </c>
      <c r="J153" s="85">
        <v>1.8777999999999999</v>
      </c>
      <c r="K153" s="85">
        <v>0.20150000000000001</v>
      </c>
      <c r="L153" s="85">
        <v>0.88549999999999995</v>
      </c>
      <c r="M153" s="85">
        <v>0.61760000000000004</v>
      </c>
      <c r="N153" s="85">
        <v>0.53610000000000002</v>
      </c>
      <c r="O153" s="85">
        <v>442.68130000000002</v>
      </c>
      <c r="P153" s="85">
        <v>1.0638000000000001</v>
      </c>
      <c r="Q153" s="85">
        <v>5.1900000000000002E-2</v>
      </c>
      <c r="R153" s="85">
        <v>4.1445999999999996</v>
      </c>
      <c r="S153" s="85">
        <v>3.5851000000000002</v>
      </c>
      <c r="T153" s="85">
        <v>0.20549999999999999</v>
      </c>
      <c r="U153" s="85">
        <v>14.858499999999999</v>
      </c>
      <c r="V153" s="85">
        <v>3.0687000000000002</v>
      </c>
      <c r="W153" s="85">
        <v>0.76829999999999998</v>
      </c>
      <c r="X153" s="85">
        <v>0.50900000000000001</v>
      </c>
      <c r="Y153" s="101">
        <v>226.76</v>
      </c>
      <c r="Z153" s="85">
        <v>0.51849999999999996</v>
      </c>
      <c r="AA153" s="85">
        <v>0.41599999999999998</v>
      </c>
      <c r="AB153" s="85">
        <v>0.37440000000000001</v>
      </c>
      <c r="AC153" s="85">
        <v>0.2074</v>
      </c>
      <c r="AD153" s="85">
        <v>0.57169999999999999</v>
      </c>
      <c r="AE153" s="85">
        <v>0.54369999999999996</v>
      </c>
      <c r="AF153" s="86">
        <v>1.6565000000000001</v>
      </c>
    </row>
    <row r="154" spans="1:32" s="100" customFormat="1" x14ac:dyDescent="0.4">
      <c r="A154" s="96" t="s">
        <v>271</v>
      </c>
      <c r="B154" s="97"/>
      <c r="C154" s="97"/>
      <c r="D154" s="97">
        <f>(D153-D152)/(2/100)</f>
        <v>0.98</v>
      </c>
      <c r="E154" s="97">
        <f>(E153-E152)/(100/100)</f>
        <v>-2.0847000000000016</v>
      </c>
      <c r="F154" s="97">
        <f>(F153-F152)/(50/100)</f>
        <v>0.96020000000000005</v>
      </c>
      <c r="G154" s="97">
        <f>(G153-G152)/(10/100)</f>
        <v>0.89799999999999991</v>
      </c>
      <c r="H154" s="97">
        <f>(H153-H152)/(50/100)</f>
        <v>1.0209999999999999</v>
      </c>
      <c r="I154" s="97">
        <f>(I153-I152)/(10/100)</f>
        <v>1.0149999999999999</v>
      </c>
      <c r="J154" s="97">
        <f>(J153-J152)/(100/100)</f>
        <v>0.93749999999999989</v>
      </c>
      <c r="K154" s="97">
        <f>(K153-K152)/(20/100)</f>
        <v>1.0075000000000001</v>
      </c>
      <c r="L154" s="97">
        <f>(L153-L152)/(100/100)</f>
        <v>0.88829999999999998</v>
      </c>
      <c r="M154" s="97">
        <f>(M153-M152)/(50/100)</f>
        <v>0.98740000000000006</v>
      </c>
      <c r="N154" s="97">
        <f>(N153-N152)/(50/100)</f>
        <v>1.0427999999999999</v>
      </c>
      <c r="O154" s="97">
        <f>(O153-O152)/(100/100)</f>
        <v>-59.53649999999999</v>
      </c>
      <c r="P154" s="97">
        <f>(P153-P152/(100/100))</f>
        <v>1.0099</v>
      </c>
      <c r="Q154" s="97"/>
      <c r="R154" s="97">
        <f>(R153-R152)/(100/100)</f>
        <v>0.59519999999999973</v>
      </c>
      <c r="S154" s="97">
        <f>(S153-S152)/(20/100)</f>
        <v>-1.0599999999999987</v>
      </c>
      <c r="T154" s="97">
        <f>(T153-T152)/(20/100)</f>
        <v>0.9464999999999999</v>
      </c>
      <c r="U154" s="97">
        <f>(U153-U152)/(100/100)</f>
        <v>-0.70120000000000005</v>
      </c>
      <c r="V154" s="97">
        <f>(V153-V152)/(50/100)</f>
        <v>0.30880000000000063</v>
      </c>
      <c r="W154" s="98">
        <f>(W153-W152)/(20/100)</f>
        <v>0.63</v>
      </c>
      <c r="X154" s="97">
        <f>(X153-X152)/(50/100)</f>
        <v>1.0234000000000001</v>
      </c>
      <c r="Y154" s="97">
        <f>(Y153-Y152)/(50/100)</f>
        <v>-56.509400000000028</v>
      </c>
      <c r="Z154" s="97">
        <f>(Z153-Z152)/(50/100)</f>
        <v>0.8143999999999999</v>
      </c>
      <c r="AA154" s="97">
        <f>(AA153-AA152)/(50/100)</f>
        <v>0.86419999999999997</v>
      </c>
      <c r="AB154" s="97">
        <f>(AB153-AB152)/(20/100)</f>
        <v>1.0329999999999999</v>
      </c>
      <c r="AC154" s="97">
        <f>(AC153-AC152)/(20/100)</f>
        <v>1.0285</v>
      </c>
      <c r="AD154" s="97">
        <f>(AD153-AD152)/(20/100)</f>
        <v>0.79600000000000004</v>
      </c>
      <c r="AE154" s="97">
        <f>(AE153-AE152)/(50/100)</f>
        <v>1.0357999999999998</v>
      </c>
      <c r="AF154" s="99">
        <f>(AF153-AF152)/(20/100)</f>
        <v>-0.17649999999999944</v>
      </c>
    </row>
    <row r="155" spans="1:32" x14ac:dyDescent="0.4">
      <c r="A155" s="82" t="s">
        <v>171</v>
      </c>
      <c r="B155" s="83" t="s">
        <v>135</v>
      </c>
      <c r="C155" s="84">
        <v>45539.71234953704</v>
      </c>
      <c r="D155" s="85">
        <v>2.0000000000000001E-4</v>
      </c>
      <c r="E155" s="85">
        <v>98.421400000000006</v>
      </c>
      <c r="F155" s="85">
        <v>1.2200000000000001E-2</v>
      </c>
      <c r="G155" s="85">
        <v>0.42949999999999999</v>
      </c>
      <c r="H155" s="85">
        <v>5.1000000000000004E-3</v>
      </c>
      <c r="I155" s="85">
        <v>-2.0000000000000001E-4</v>
      </c>
      <c r="J155" s="85">
        <v>4.2328000000000001</v>
      </c>
      <c r="K155" s="85">
        <v>9.2999999999999992E-3</v>
      </c>
      <c r="L155" s="85">
        <v>-1.0200000000000001E-2</v>
      </c>
      <c r="M155" s="85">
        <v>0.60770000000000002</v>
      </c>
      <c r="N155" s="85">
        <v>9.3799999999999994E-2</v>
      </c>
      <c r="O155" s="101">
        <v>2236.5916999999999</v>
      </c>
      <c r="P155" s="85">
        <v>0.29659999999999997</v>
      </c>
      <c r="Q155" s="85">
        <v>0.29220000000000002</v>
      </c>
      <c r="R155" s="85">
        <v>16.346</v>
      </c>
      <c r="S155" s="85">
        <v>18.721399999999999</v>
      </c>
      <c r="T155" s="85">
        <v>2.0799999999999999E-2</v>
      </c>
      <c r="U155" s="85">
        <v>75.366299999999995</v>
      </c>
      <c r="V155" s="85">
        <v>14.0532</v>
      </c>
      <c r="W155" s="85">
        <v>3.0423</v>
      </c>
      <c r="X155" s="85">
        <v>5.7099999999999998E-2</v>
      </c>
      <c r="Y155" s="101">
        <v>1184.4431999999999</v>
      </c>
      <c r="Z155" s="85">
        <v>0.1242</v>
      </c>
      <c r="AA155" s="85">
        <v>-7.9600000000000004E-2</v>
      </c>
      <c r="AB155" s="85">
        <v>0.38590000000000002</v>
      </c>
      <c r="AC155" s="85">
        <v>8.5000000000000006E-3</v>
      </c>
      <c r="AD155" s="85">
        <v>1.7323999999999999</v>
      </c>
      <c r="AE155" s="85">
        <v>0.15890000000000001</v>
      </c>
      <c r="AF155" s="86">
        <v>7.8672000000000004</v>
      </c>
    </row>
    <row r="156" spans="1:32" x14ac:dyDescent="0.4">
      <c r="A156" s="82" t="s">
        <v>272</v>
      </c>
      <c r="B156" s="83" t="s">
        <v>135</v>
      </c>
      <c r="C156" s="84">
        <v>45539.736655092594</v>
      </c>
      <c r="D156" s="85">
        <v>8.9999999999999998E-4</v>
      </c>
      <c r="E156" s="85">
        <v>98.746099999999998</v>
      </c>
      <c r="F156" s="85">
        <v>1.9900000000000001E-2</v>
      </c>
      <c r="G156" s="85">
        <v>0.42849999999999999</v>
      </c>
      <c r="H156" s="85">
        <v>5.1000000000000004E-3</v>
      </c>
      <c r="I156" s="85">
        <v>-2.0000000000000001E-4</v>
      </c>
      <c r="J156" s="85">
        <v>4.2545999999999999</v>
      </c>
      <c r="K156" s="85">
        <v>7.1999999999999998E-3</v>
      </c>
      <c r="L156" s="85">
        <v>-1.0800000000000001E-2</v>
      </c>
      <c r="M156" s="85">
        <v>0.61129999999999995</v>
      </c>
      <c r="N156" s="85">
        <v>9.3799999999999994E-2</v>
      </c>
      <c r="O156" s="101">
        <v>2237.1453000000001</v>
      </c>
      <c r="P156" s="85">
        <v>0.29310000000000003</v>
      </c>
      <c r="Q156" s="85">
        <v>0.29310000000000003</v>
      </c>
      <c r="R156" s="85">
        <v>16.409400000000002</v>
      </c>
      <c r="S156" s="85">
        <v>18.773299999999999</v>
      </c>
      <c r="T156" s="85">
        <v>2.4299999999999999E-2</v>
      </c>
      <c r="U156" s="85">
        <v>74.805000000000007</v>
      </c>
      <c r="V156" s="85">
        <v>14.151300000000001</v>
      </c>
      <c r="W156" s="85">
        <v>3.0396000000000001</v>
      </c>
      <c r="X156" s="85">
        <v>6.4000000000000001E-2</v>
      </c>
      <c r="Y156" s="101">
        <v>1192.7493999999999</v>
      </c>
      <c r="Z156" s="85">
        <v>0.1361</v>
      </c>
      <c r="AA156" s="85">
        <v>-8.0500000000000002E-2</v>
      </c>
      <c r="AB156" s="85">
        <v>0.37090000000000001</v>
      </c>
      <c r="AC156" s="85">
        <v>8.6E-3</v>
      </c>
      <c r="AD156" s="85">
        <v>1.7177</v>
      </c>
      <c r="AE156" s="85">
        <v>0.15640000000000001</v>
      </c>
      <c r="AF156" s="86">
        <v>7.8757000000000001</v>
      </c>
    </row>
    <row r="157" spans="1:32" x14ac:dyDescent="0.4">
      <c r="A157" s="87" t="s">
        <v>270</v>
      </c>
      <c r="B157" s="93"/>
      <c r="C157" s="93"/>
      <c r="D157" s="94">
        <f t="shared" ref="D157:P157" si="20">(ABS((D155-D156)/((D155+D156)/2)))</f>
        <v>1.2727272727272727</v>
      </c>
      <c r="E157" s="94">
        <f t="shared" si="20"/>
        <v>3.2936462652312665E-3</v>
      </c>
      <c r="F157" s="94">
        <f t="shared" si="20"/>
        <v>0.47975077881619932</v>
      </c>
      <c r="G157" s="94">
        <f t="shared" si="20"/>
        <v>2.3310023310023332E-3</v>
      </c>
      <c r="H157" s="94">
        <f t="shared" si="20"/>
        <v>0</v>
      </c>
      <c r="I157" s="94">
        <f t="shared" si="20"/>
        <v>0</v>
      </c>
      <c r="J157" s="94">
        <f t="shared" si="20"/>
        <v>5.1370266512712533E-3</v>
      </c>
      <c r="K157" s="94">
        <f t="shared" si="20"/>
        <v>0.25454545454545446</v>
      </c>
      <c r="L157" s="94">
        <f t="shared" si="20"/>
        <v>5.7142857142857127E-2</v>
      </c>
      <c r="M157" s="94">
        <f t="shared" si="20"/>
        <v>5.9064807219030959E-3</v>
      </c>
      <c r="N157" s="94">
        <f t="shared" si="20"/>
        <v>0</v>
      </c>
      <c r="O157" s="94">
        <f t="shared" si="20"/>
        <v>2.4748884433760306E-4</v>
      </c>
      <c r="P157" s="94">
        <f t="shared" si="20"/>
        <v>1.1870442597930974E-2</v>
      </c>
      <c r="Q157" s="94">
        <f>(ABS((61-62)/((61+62)/2)))</f>
        <v>1.6260162601626018E-2</v>
      </c>
      <c r="R157" s="94">
        <f t="shared" ref="R157:AF157" si="21">(ABS((R155-R156)/((R155+R156)/2)))</f>
        <v>3.8711174340720278E-3</v>
      </c>
      <c r="S157" s="94">
        <f t="shared" si="21"/>
        <v>2.7683912659655814E-3</v>
      </c>
      <c r="T157" s="94">
        <f t="shared" si="21"/>
        <v>0.15521064301552104</v>
      </c>
      <c r="U157" s="94">
        <f t="shared" si="21"/>
        <v>7.4754630212296039E-3</v>
      </c>
      <c r="V157" s="94">
        <f t="shared" si="21"/>
        <v>6.9563367547732105E-3</v>
      </c>
      <c r="W157" s="94">
        <f t="shared" si="21"/>
        <v>8.8788043210178552E-4</v>
      </c>
      <c r="X157" s="94">
        <f t="shared" si="21"/>
        <v>0.11395540875309668</v>
      </c>
      <c r="Y157" s="94">
        <f t="shared" si="21"/>
        <v>6.9882431907284165E-3</v>
      </c>
      <c r="Z157" s="94">
        <f t="shared" si="21"/>
        <v>9.1432961966961157E-2</v>
      </c>
      <c r="AA157" s="94">
        <f t="shared" si="21"/>
        <v>1.1242973141786357E-2</v>
      </c>
      <c r="AB157" s="94">
        <f t="shared" si="21"/>
        <v>3.9640591966173394E-2</v>
      </c>
      <c r="AC157" s="94">
        <f t="shared" si="21"/>
        <v>1.1695906432748466E-2</v>
      </c>
      <c r="AD157" s="94">
        <f t="shared" si="21"/>
        <v>8.521492130662842E-3</v>
      </c>
      <c r="AE157" s="94">
        <f t="shared" si="21"/>
        <v>1.5857913098636232E-2</v>
      </c>
      <c r="AF157" s="95">
        <f t="shared" si="21"/>
        <v>1.0798518697317178E-3</v>
      </c>
    </row>
    <row r="158" spans="1:32" x14ac:dyDescent="0.4">
      <c r="A158" s="82" t="s">
        <v>171</v>
      </c>
      <c r="B158" s="83" t="s">
        <v>135</v>
      </c>
      <c r="C158" s="84">
        <v>45539.71234953704</v>
      </c>
      <c r="D158" s="85">
        <v>2.0000000000000001E-4</v>
      </c>
      <c r="E158" s="85">
        <v>98.421400000000006</v>
      </c>
      <c r="F158" s="85">
        <v>1.2200000000000001E-2</v>
      </c>
      <c r="G158" s="85">
        <v>0.42949999999999999</v>
      </c>
      <c r="H158" s="85">
        <v>5.1000000000000004E-3</v>
      </c>
      <c r="I158" s="85">
        <v>-2.0000000000000001E-4</v>
      </c>
      <c r="J158" s="85">
        <v>4.2328000000000001</v>
      </c>
      <c r="K158" s="85">
        <v>9.2999999999999992E-3</v>
      </c>
      <c r="L158" s="85">
        <v>-1.0200000000000001E-2</v>
      </c>
      <c r="M158" s="85">
        <v>0.60770000000000002</v>
      </c>
      <c r="N158" s="85">
        <v>9.3799999999999994E-2</v>
      </c>
      <c r="O158" s="101">
        <v>2236.5916999999999</v>
      </c>
      <c r="P158" s="85">
        <v>0.29659999999999997</v>
      </c>
      <c r="Q158" s="85">
        <v>0.29220000000000002</v>
      </c>
      <c r="R158" s="85">
        <v>16.346</v>
      </c>
      <c r="S158" s="85">
        <v>18.721399999999999</v>
      </c>
      <c r="T158" s="85">
        <v>2.0799999999999999E-2</v>
      </c>
      <c r="U158" s="85">
        <v>75.366299999999995</v>
      </c>
      <c r="V158" s="85">
        <v>14.0532</v>
      </c>
      <c r="W158" s="85">
        <v>3.0423</v>
      </c>
      <c r="X158" s="85">
        <v>5.7099999999999998E-2</v>
      </c>
      <c r="Y158" s="101">
        <v>1184.4431999999999</v>
      </c>
      <c r="Z158" s="85">
        <v>0.1242</v>
      </c>
      <c r="AA158" s="85">
        <v>-7.9600000000000004E-2</v>
      </c>
      <c r="AB158" s="85">
        <v>0.38590000000000002</v>
      </c>
      <c r="AC158" s="85">
        <v>8.5000000000000006E-3</v>
      </c>
      <c r="AD158" s="85">
        <v>1.7323999999999999</v>
      </c>
      <c r="AE158" s="85">
        <v>0.15890000000000001</v>
      </c>
      <c r="AF158" s="86">
        <v>7.8672000000000004</v>
      </c>
    </row>
    <row r="159" spans="1:32" x14ac:dyDescent="0.4">
      <c r="A159" s="82" t="s">
        <v>201</v>
      </c>
      <c r="B159" s="83" t="s">
        <v>135</v>
      </c>
      <c r="C159" s="84">
        <v>45539.738391203704</v>
      </c>
      <c r="D159" s="85">
        <v>-2.0000000000000001E-4</v>
      </c>
      <c r="E159" s="85">
        <v>98.935000000000002</v>
      </c>
      <c r="F159" s="85">
        <v>1.7399999999999999E-2</v>
      </c>
      <c r="G159" s="85">
        <v>0.41930000000000001</v>
      </c>
      <c r="H159" s="85">
        <v>5.1000000000000004E-3</v>
      </c>
      <c r="I159" s="85">
        <v>-1E-4</v>
      </c>
      <c r="J159" s="85">
        <v>4.2264999999999997</v>
      </c>
      <c r="K159" s="85">
        <v>6.7000000000000002E-3</v>
      </c>
      <c r="L159" s="85">
        <v>-1.52E-2</v>
      </c>
      <c r="M159" s="85">
        <v>0.60409999999999997</v>
      </c>
      <c r="N159" s="85">
        <v>9.0999999999999998E-2</v>
      </c>
      <c r="O159" s="101">
        <v>2246.3229999999999</v>
      </c>
      <c r="P159" s="85">
        <v>0.28360000000000002</v>
      </c>
      <c r="Q159" s="85">
        <v>0.29210000000000003</v>
      </c>
      <c r="R159" s="85">
        <v>16.292100000000001</v>
      </c>
      <c r="S159" s="85">
        <v>18.7197</v>
      </c>
      <c r="T159" s="85">
        <v>1.8700000000000001E-2</v>
      </c>
      <c r="U159" s="85">
        <v>74.771699999999996</v>
      </c>
      <c r="V159" s="85">
        <v>14.074199999999999</v>
      </c>
      <c r="W159" s="85">
        <v>2.9167999999999998</v>
      </c>
      <c r="X159" s="85">
        <v>5.7599999999999998E-2</v>
      </c>
      <c r="Y159" s="101">
        <v>1188.2367999999999</v>
      </c>
      <c r="Z159" s="85">
        <v>0.13270000000000001</v>
      </c>
      <c r="AA159" s="85">
        <v>-8.14E-2</v>
      </c>
      <c r="AB159" s="85">
        <v>0.34139999999999998</v>
      </c>
      <c r="AC159" s="85">
        <v>8.5000000000000006E-3</v>
      </c>
      <c r="AD159" s="85">
        <v>1.6615</v>
      </c>
      <c r="AE159" s="85">
        <v>0.15620000000000001</v>
      </c>
      <c r="AF159" s="86">
        <v>7.7313999999999998</v>
      </c>
    </row>
    <row r="160" spans="1:32" x14ac:dyDescent="0.4">
      <c r="A160" s="87" t="s">
        <v>270</v>
      </c>
      <c r="B160" s="93"/>
      <c r="C160" s="93"/>
      <c r="D160" s="94" t="e">
        <f t="shared" ref="D160:P160" si="22">(ABS((D158-D159)/((D158+D159)/2)))</f>
        <v>#DIV/0!</v>
      </c>
      <c r="E160" s="94">
        <f t="shared" si="22"/>
        <v>5.2047970068363298E-3</v>
      </c>
      <c r="F160" s="94">
        <f t="shared" si="22"/>
        <v>0.3513513513513512</v>
      </c>
      <c r="G160" s="94">
        <f t="shared" si="22"/>
        <v>2.4033930254476879E-2</v>
      </c>
      <c r="H160" s="94">
        <f t="shared" si="22"/>
        <v>0</v>
      </c>
      <c r="I160" s="94">
        <f t="shared" si="22"/>
        <v>0.66666666666666663</v>
      </c>
      <c r="J160" s="94">
        <f t="shared" si="22"/>
        <v>1.4894849455629703E-3</v>
      </c>
      <c r="K160" s="94">
        <f t="shared" si="22"/>
        <v>0.32499999999999984</v>
      </c>
      <c r="L160" s="94">
        <f t="shared" si="22"/>
        <v>0.39370078740157477</v>
      </c>
      <c r="M160" s="94">
        <f t="shared" si="22"/>
        <v>5.9415745172471494E-3</v>
      </c>
      <c r="N160" s="94">
        <f t="shared" si="22"/>
        <v>3.0303030303030273E-2</v>
      </c>
      <c r="O160" s="94">
        <f t="shared" si="22"/>
        <v>4.3415057618651186E-3</v>
      </c>
      <c r="P160" s="94">
        <f t="shared" si="22"/>
        <v>4.4812133746983646E-2</v>
      </c>
      <c r="Q160" s="94">
        <f>(ABS((61-62)/((61+62)/2)))</f>
        <v>1.6260162601626018E-2</v>
      </c>
      <c r="R160" s="94">
        <f t="shared" ref="R160:AF160" si="23">(ABS((R158-R159)/((R158+R159)/2)))</f>
        <v>3.3028883421521919E-3</v>
      </c>
      <c r="S160" s="94">
        <f t="shared" si="23"/>
        <v>9.0809297803728567E-5</v>
      </c>
      <c r="T160" s="94">
        <f t="shared" si="23"/>
        <v>0.10632911392405052</v>
      </c>
      <c r="U160" s="94">
        <f t="shared" si="23"/>
        <v>7.9207129440914351E-3</v>
      </c>
      <c r="V160" s="94">
        <f t="shared" si="23"/>
        <v>1.4932059130953461E-3</v>
      </c>
      <c r="W160" s="94">
        <f t="shared" si="23"/>
        <v>4.2120454431038304E-2</v>
      </c>
      <c r="X160" s="94">
        <f t="shared" si="23"/>
        <v>8.7183958151700169E-3</v>
      </c>
      <c r="Y160" s="94">
        <f t="shared" si="23"/>
        <v>3.1977342077313163E-3</v>
      </c>
      <c r="Z160" s="94">
        <f t="shared" si="23"/>
        <v>6.6173608407940884E-2</v>
      </c>
      <c r="AA160" s="94">
        <f t="shared" si="23"/>
        <v>2.2360248447204918E-2</v>
      </c>
      <c r="AB160" s="94">
        <f t="shared" si="23"/>
        <v>0.12237041110958349</v>
      </c>
      <c r="AC160" s="94">
        <f t="shared" si="23"/>
        <v>0</v>
      </c>
      <c r="AD160" s="94">
        <f t="shared" si="23"/>
        <v>4.1780842099060057E-2</v>
      </c>
      <c r="AE160" s="94">
        <f t="shared" si="23"/>
        <v>1.7137416693113344E-2</v>
      </c>
      <c r="AF160" s="95">
        <f t="shared" si="23"/>
        <v>1.7411819009398352E-2</v>
      </c>
    </row>
    <row r="161" spans="1:32" x14ac:dyDescent="0.4">
      <c r="A161" s="82" t="s">
        <v>204</v>
      </c>
      <c r="B161" s="83" t="s">
        <v>135</v>
      </c>
      <c r="C161" s="84">
        <v>45539.740127314813</v>
      </c>
      <c r="D161" s="85">
        <v>0.1026</v>
      </c>
      <c r="E161" s="85">
        <v>89.679599999999994</v>
      </c>
      <c r="F161" s="85">
        <v>2.3113999999999999</v>
      </c>
      <c r="G161" s="85">
        <v>0.86799999999999999</v>
      </c>
      <c r="H161" s="85">
        <v>2.6356999999999999</v>
      </c>
      <c r="I161" s="85">
        <v>0.49390000000000001</v>
      </c>
      <c r="J161" s="85">
        <v>8.5937000000000001</v>
      </c>
      <c r="K161" s="85">
        <v>0.97330000000000005</v>
      </c>
      <c r="L161" s="85">
        <v>4.3474000000000004</v>
      </c>
      <c r="M161" s="85">
        <v>3.0545</v>
      </c>
      <c r="N161" s="85">
        <v>2.8241000000000001</v>
      </c>
      <c r="O161" s="101">
        <v>1986.9768999999999</v>
      </c>
      <c r="P161" s="85">
        <v>5.6395999999999997</v>
      </c>
      <c r="Q161" s="85">
        <v>0.27450000000000002</v>
      </c>
      <c r="R161" s="85">
        <v>19.4602</v>
      </c>
      <c r="S161" s="85">
        <v>17.0062</v>
      </c>
      <c r="T161" s="85">
        <v>0.98819999999999997</v>
      </c>
      <c r="U161" s="85">
        <v>75.8416</v>
      </c>
      <c r="V161" s="85">
        <v>14.859</v>
      </c>
      <c r="W161" s="85">
        <v>3.6459000000000001</v>
      </c>
      <c r="X161" s="85">
        <v>2.5325000000000002</v>
      </c>
      <c r="Y161" s="101">
        <v>1067.7756999999999</v>
      </c>
      <c r="Z161" s="85">
        <v>2.0531000000000001</v>
      </c>
      <c r="AA161" s="85">
        <v>1.8424</v>
      </c>
      <c r="AB161" s="85">
        <v>1.4054</v>
      </c>
      <c r="AC161" s="85">
        <v>1.0745</v>
      </c>
      <c r="AD161" s="85">
        <v>2.4916999999999998</v>
      </c>
      <c r="AE161" s="85">
        <v>2.7374000000000001</v>
      </c>
      <c r="AF161" s="86">
        <v>7.6548999999999996</v>
      </c>
    </row>
    <row r="162" spans="1:32" x14ac:dyDescent="0.4">
      <c r="A162" s="82" t="s">
        <v>207</v>
      </c>
      <c r="B162" s="83" t="s">
        <v>135</v>
      </c>
      <c r="C162" s="84">
        <v>45539.741863425923</v>
      </c>
      <c r="D162" s="85">
        <v>0.1022</v>
      </c>
      <c r="E162" s="85">
        <v>88.864699999999999</v>
      </c>
      <c r="F162" s="85">
        <v>2.3193999999999999</v>
      </c>
      <c r="G162" s="85">
        <v>0.87239999999999995</v>
      </c>
      <c r="H162" s="85">
        <v>2.5825</v>
      </c>
      <c r="I162" s="85">
        <v>0.51180000000000003</v>
      </c>
      <c r="J162" s="85">
        <v>8.5546000000000006</v>
      </c>
      <c r="K162" s="85">
        <v>0.96379999999999999</v>
      </c>
      <c r="L162" s="85">
        <v>4.3597999999999999</v>
      </c>
      <c r="M162" s="85">
        <v>3.0440999999999998</v>
      </c>
      <c r="N162" s="85">
        <v>2.8191000000000002</v>
      </c>
      <c r="O162" s="101">
        <v>2019.28</v>
      </c>
      <c r="P162" s="85">
        <v>5.3497000000000003</v>
      </c>
      <c r="Q162" s="85">
        <v>0.2616</v>
      </c>
      <c r="R162" s="85">
        <v>19.434200000000001</v>
      </c>
      <c r="S162" s="85">
        <v>17.683399999999999</v>
      </c>
      <c r="T162" s="85">
        <v>0.98980000000000001</v>
      </c>
      <c r="U162" s="85">
        <v>72.270099999999999</v>
      </c>
      <c r="V162" s="85">
        <v>14.7926</v>
      </c>
      <c r="W162" s="85">
        <v>3.6242999999999999</v>
      </c>
      <c r="X162" s="85">
        <v>2.5257000000000001</v>
      </c>
      <c r="Y162" s="101">
        <v>1065.0642</v>
      </c>
      <c r="Z162" s="85">
        <v>2.0861999999999998</v>
      </c>
      <c r="AA162" s="85">
        <v>1.8514999999999999</v>
      </c>
      <c r="AB162" s="85">
        <v>1.4179999999999999</v>
      </c>
      <c r="AC162" s="85">
        <v>1.0589999999999999</v>
      </c>
      <c r="AD162" s="85">
        <v>2.4899</v>
      </c>
      <c r="AE162" s="85">
        <v>2.7290999999999999</v>
      </c>
      <c r="AF162" s="86">
        <v>7.625</v>
      </c>
    </row>
    <row r="163" spans="1:32" x14ac:dyDescent="0.4">
      <c r="A163" s="87" t="s">
        <v>270</v>
      </c>
      <c r="B163" s="93"/>
      <c r="C163" s="93"/>
      <c r="D163" s="94">
        <f t="shared" ref="D163:P163" si="24">(ABS((D161-D162)/((D161+D162)/2)))</f>
        <v>3.9062499999999766E-3</v>
      </c>
      <c r="E163" s="94">
        <f t="shared" si="24"/>
        <v>9.1282667662870715E-3</v>
      </c>
      <c r="F163" s="94">
        <f t="shared" si="24"/>
        <v>3.4551265440096774E-3</v>
      </c>
      <c r="G163" s="94">
        <f t="shared" si="24"/>
        <v>5.0563088945069631E-3</v>
      </c>
      <c r="H163" s="94">
        <f t="shared" si="24"/>
        <v>2.0390172856540538E-2</v>
      </c>
      <c r="I163" s="94">
        <f t="shared" si="24"/>
        <v>3.5597096549666953E-2</v>
      </c>
      <c r="J163" s="94">
        <f t="shared" si="24"/>
        <v>4.5602187971984943E-3</v>
      </c>
      <c r="K163" s="94">
        <f t="shared" si="24"/>
        <v>9.8084765887151548E-3</v>
      </c>
      <c r="L163" s="94">
        <f t="shared" si="24"/>
        <v>2.8482175670708201E-3</v>
      </c>
      <c r="M163" s="94">
        <f t="shared" si="24"/>
        <v>3.4106188305513358E-3</v>
      </c>
      <c r="N163" s="94">
        <f t="shared" si="24"/>
        <v>1.7720442302239486E-3</v>
      </c>
      <c r="O163" s="94">
        <f t="shared" si="24"/>
        <v>1.6126324799590405E-2</v>
      </c>
      <c r="P163" s="94">
        <f t="shared" si="24"/>
        <v>5.2760412401153735E-2</v>
      </c>
      <c r="Q163" s="94">
        <f>(ABS((61-62)/((61+62)/2)))</f>
        <v>1.6260162601626018E-2</v>
      </c>
      <c r="R163" s="94">
        <f t="shared" ref="R163:AF163" si="25">(ABS((R161-R162)/((R161+R162)/2)))</f>
        <v>1.336953391747902E-3</v>
      </c>
      <c r="S163" s="94">
        <f t="shared" si="25"/>
        <v>3.9043402057100642E-2</v>
      </c>
      <c r="T163" s="94">
        <f t="shared" si="25"/>
        <v>1.6177957532861941E-3</v>
      </c>
      <c r="U163" s="94">
        <f t="shared" si="25"/>
        <v>4.8227115075986579E-2</v>
      </c>
      <c r="V163" s="94">
        <f t="shared" si="25"/>
        <v>4.4786790594773833E-3</v>
      </c>
      <c r="W163" s="94">
        <f t="shared" si="25"/>
        <v>5.9420648675415494E-3</v>
      </c>
      <c r="X163" s="94">
        <f t="shared" si="25"/>
        <v>2.6887034913606182E-3</v>
      </c>
      <c r="Y163" s="94">
        <f t="shared" si="25"/>
        <v>2.5426193499098432E-3</v>
      </c>
      <c r="Z163" s="94">
        <f t="shared" si="25"/>
        <v>1.5993042301838321E-2</v>
      </c>
      <c r="AA163" s="94">
        <f t="shared" si="25"/>
        <v>4.9270418798559165E-3</v>
      </c>
      <c r="AB163" s="94">
        <f t="shared" si="25"/>
        <v>8.925409081249518E-3</v>
      </c>
      <c r="AC163" s="94">
        <f t="shared" si="25"/>
        <v>1.4530114834778599E-2</v>
      </c>
      <c r="AD163" s="94">
        <f t="shared" si="25"/>
        <v>7.2265938654239668E-4</v>
      </c>
      <c r="AE163" s="94">
        <f t="shared" si="25"/>
        <v>3.036677947498471E-3</v>
      </c>
      <c r="AF163" s="95">
        <f t="shared" si="25"/>
        <v>3.913638178260276E-3</v>
      </c>
    </row>
    <row r="164" spans="1:32" x14ac:dyDescent="0.4">
      <c r="A164" s="82" t="s">
        <v>171</v>
      </c>
      <c r="B164" s="83" t="s">
        <v>135</v>
      </c>
      <c r="C164" s="84">
        <v>45539.71234953704</v>
      </c>
      <c r="D164" s="85">
        <v>2.0000000000000001E-4</v>
      </c>
      <c r="E164" s="85">
        <v>98.421400000000006</v>
      </c>
      <c r="F164" s="85">
        <v>1.2200000000000001E-2</v>
      </c>
      <c r="G164" s="85">
        <v>0.42949999999999999</v>
      </c>
      <c r="H164" s="85">
        <v>5.1000000000000004E-3</v>
      </c>
      <c r="I164" s="85">
        <v>-2.0000000000000001E-4</v>
      </c>
      <c r="J164" s="85">
        <v>4.2328000000000001</v>
      </c>
      <c r="K164" s="85">
        <v>9.2999999999999992E-3</v>
      </c>
      <c r="L164" s="85">
        <v>-1.0200000000000001E-2</v>
      </c>
      <c r="M164" s="85">
        <v>0.60770000000000002</v>
      </c>
      <c r="N164" s="85">
        <v>9.3799999999999994E-2</v>
      </c>
      <c r="O164" s="101">
        <v>2236.5916999999999</v>
      </c>
      <c r="P164" s="85">
        <v>0.29659999999999997</v>
      </c>
      <c r="Q164" s="85">
        <v>0.29220000000000002</v>
      </c>
      <c r="R164" s="85">
        <v>16.346</v>
      </c>
      <c r="S164" s="85">
        <v>18.721399999999999</v>
      </c>
      <c r="T164" s="85">
        <v>2.0799999999999999E-2</v>
      </c>
      <c r="U164" s="85">
        <v>75.366299999999995</v>
      </c>
      <c r="V164" s="85">
        <v>14.0532</v>
      </c>
      <c r="W164" s="85">
        <v>3.0423</v>
      </c>
      <c r="X164" s="85">
        <v>5.7099999999999998E-2</v>
      </c>
      <c r="Y164" s="101">
        <v>1184.4431999999999</v>
      </c>
      <c r="Z164" s="85">
        <v>0.1242</v>
      </c>
      <c r="AA164" s="85">
        <v>-7.9600000000000004E-2</v>
      </c>
      <c r="AB164" s="85">
        <v>0.38590000000000002</v>
      </c>
      <c r="AC164" s="85">
        <v>8.5000000000000006E-3</v>
      </c>
      <c r="AD164" s="85">
        <v>1.7323999999999999</v>
      </c>
      <c r="AE164" s="85">
        <v>0.15890000000000001</v>
      </c>
      <c r="AF164" s="86">
        <v>7.8672000000000004</v>
      </c>
    </row>
    <row r="165" spans="1:32" x14ac:dyDescent="0.4">
      <c r="A165" s="82" t="s">
        <v>204</v>
      </c>
      <c r="B165" s="83" t="s">
        <v>135</v>
      </c>
      <c r="C165" s="84">
        <v>45539.740127314813</v>
      </c>
      <c r="D165" s="85">
        <v>0.1026</v>
      </c>
      <c r="E165" s="85">
        <v>89.679599999999994</v>
      </c>
      <c r="F165" s="85">
        <v>2.3113999999999999</v>
      </c>
      <c r="G165" s="85">
        <v>0.86799999999999999</v>
      </c>
      <c r="H165" s="85">
        <v>2.6356999999999999</v>
      </c>
      <c r="I165" s="85">
        <v>0.49390000000000001</v>
      </c>
      <c r="J165" s="85">
        <v>8.5937000000000001</v>
      </c>
      <c r="K165" s="85">
        <v>0.97330000000000005</v>
      </c>
      <c r="L165" s="85">
        <v>4.3474000000000004</v>
      </c>
      <c r="M165" s="85">
        <v>3.0545</v>
      </c>
      <c r="N165" s="85">
        <v>2.8241000000000001</v>
      </c>
      <c r="O165" s="101">
        <v>1986.9768999999999</v>
      </c>
      <c r="P165" s="85">
        <v>5.6395999999999997</v>
      </c>
      <c r="Q165" s="85">
        <v>0.27450000000000002</v>
      </c>
      <c r="R165" s="85">
        <v>19.4602</v>
      </c>
      <c r="S165" s="85">
        <v>17.0062</v>
      </c>
      <c r="T165" s="85">
        <v>0.98819999999999997</v>
      </c>
      <c r="U165" s="85">
        <v>75.8416</v>
      </c>
      <c r="V165" s="85">
        <v>14.859</v>
      </c>
      <c r="W165" s="85">
        <v>3.6459000000000001</v>
      </c>
      <c r="X165" s="85">
        <v>2.5325000000000002</v>
      </c>
      <c r="Y165" s="101">
        <v>1067.7756999999999</v>
      </c>
      <c r="Z165" s="85">
        <v>2.0531000000000001</v>
      </c>
      <c r="AA165" s="85">
        <v>1.8424</v>
      </c>
      <c r="AB165" s="85">
        <v>1.4054</v>
      </c>
      <c r="AC165" s="85">
        <v>1.0745</v>
      </c>
      <c r="AD165" s="85">
        <v>2.4916999999999998</v>
      </c>
      <c r="AE165" s="85">
        <v>2.7374000000000001</v>
      </c>
      <c r="AF165" s="86">
        <v>7.6548999999999996</v>
      </c>
    </row>
    <row r="166" spans="1:32" s="100" customFormat="1" x14ac:dyDescent="0.4">
      <c r="A166" s="96" t="s">
        <v>271</v>
      </c>
      <c r="B166" s="97"/>
      <c r="C166" s="97"/>
      <c r="D166" s="97">
        <f>(D165-D164)/(2/20)</f>
        <v>1.0239999999999998</v>
      </c>
      <c r="E166" s="97">
        <f>(E165-E164)/(100/20)</f>
        <v>-1.7483600000000024</v>
      </c>
      <c r="F166" s="97">
        <f>(F165-F164)/(50/20)</f>
        <v>0.91967999999999994</v>
      </c>
      <c r="G166" s="97">
        <f>(G165-G164)/(10/20)</f>
        <v>0.877</v>
      </c>
      <c r="H166" s="97">
        <f>(H165-H164)/(50/20)</f>
        <v>1.0522399999999998</v>
      </c>
      <c r="I166" s="97">
        <f>(I165-I164)/(10/20)</f>
        <v>0.98819999999999997</v>
      </c>
      <c r="J166" s="97">
        <f>(J165-J164)/(100/20)</f>
        <v>0.87217999999999996</v>
      </c>
      <c r="K166" s="97">
        <f>(K165-K164)/(20/20)</f>
        <v>0.96400000000000008</v>
      </c>
      <c r="L166" s="97">
        <f>(L165-L164)/(100/20)</f>
        <v>0.87152000000000007</v>
      </c>
      <c r="M166" s="97">
        <f>(M165-M164)/(50/20)</f>
        <v>0.97872000000000003</v>
      </c>
      <c r="N166" s="97">
        <f>(N165-N164)/(50/20)</f>
        <v>1.09212</v>
      </c>
      <c r="O166" s="97">
        <f>(O165-O164)/(100/20)</f>
        <v>-49.92296000000001</v>
      </c>
      <c r="P166" s="97">
        <f>(P165-P164)/(100/20)</f>
        <v>1.0686</v>
      </c>
      <c r="Q166" s="97"/>
      <c r="R166" s="97">
        <f>(R165-R164)/(100/20)</f>
        <v>0.62284000000000006</v>
      </c>
      <c r="S166" s="97">
        <f>(S165-S164)/(20/20)</f>
        <v>-1.7151999999999994</v>
      </c>
      <c r="T166" s="97">
        <f>(T165-T164)/(20/20)</f>
        <v>0.96739999999999993</v>
      </c>
      <c r="U166" s="97">
        <f>(U165-U164)/(100/20)</f>
        <v>9.5060000000000852E-2</v>
      </c>
      <c r="V166" s="97">
        <f>(V165-V164)/(50/20)</f>
        <v>0.32231999999999983</v>
      </c>
      <c r="W166" s="98">
        <f>W165/(20/20)</f>
        <v>3.6459000000000001</v>
      </c>
      <c r="X166" s="97">
        <f>(X165-X164)/(50/20)</f>
        <v>0.99016000000000004</v>
      </c>
      <c r="Y166" s="97">
        <f>(Y165-Y164)/(50/20)</f>
        <v>-46.667000000000009</v>
      </c>
      <c r="Z166" s="97">
        <f>(Z165-Z164)/(50/20)</f>
        <v>0.77156000000000002</v>
      </c>
      <c r="AA166" s="97">
        <f>(AA165-AA164)/(50/20)</f>
        <v>0.76880000000000004</v>
      </c>
      <c r="AB166" s="97">
        <f>AB165/(20/20)</f>
        <v>1.4054</v>
      </c>
      <c r="AC166" s="97">
        <f>(AC165-AC164)/(20/20)</f>
        <v>1.0660000000000001</v>
      </c>
      <c r="AD166" s="97">
        <f>(AD165-AD164)/(20/20)</f>
        <v>0.75929999999999986</v>
      </c>
      <c r="AE166" s="97">
        <f>(AE165-AE164)/(50/20)</f>
        <v>1.0314000000000001</v>
      </c>
      <c r="AF166" s="99">
        <f>(AF165-AF164)/(20/20)</f>
        <v>-0.21230000000000082</v>
      </c>
    </row>
    <row r="167" spans="1:32" x14ac:dyDescent="0.4">
      <c r="A167" s="82" t="s">
        <v>171</v>
      </c>
      <c r="B167" s="83" t="s">
        <v>135</v>
      </c>
      <c r="C167" s="84">
        <v>45539.71234953704</v>
      </c>
      <c r="D167" s="85">
        <v>2.0000000000000001E-4</v>
      </c>
      <c r="E167" s="85">
        <v>98.421400000000006</v>
      </c>
      <c r="F167" s="85">
        <v>1.2200000000000001E-2</v>
      </c>
      <c r="G167" s="85">
        <v>0.42949999999999999</v>
      </c>
      <c r="H167" s="85">
        <v>5.1000000000000004E-3</v>
      </c>
      <c r="I167" s="85">
        <v>-2.0000000000000001E-4</v>
      </c>
      <c r="J167" s="85">
        <v>4.2328000000000001</v>
      </c>
      <c r="K167" s="85">
        <v>9.2999999999999992E-3</v>
      </c>
      <c r="L167" s="85">
        <v>-1.0200000000000001E-2</v>
      </c>
      <c r="M167" s="85">
        <v>0.60770000000000002</v>
      </c>
      <c r="N167" s="85">
        <v>9.3799999999999994E-2</v>
      </c>
      <c r="O167" s="101">
        <v>2236.5916999999999</v>
      </c>
      <c r="P167" s="85">
        <v>0.29659999999999997</v>
      </c>
      <c r="Q167" s="85">
        <v>0.29220000000000002</v>
      </c>
      <c r="R167" s="85">
        <v>16.346</v>
      </c>
      <c r="S167" s="85">
        <v>18.721399999999999</v>
      </c>
      <c r="T167" s="85">
        <v>2.0799999999999999E-2</v>
      </c>
      <c r="U167" s="85">
        <v>75.366299999999995</v>
      </c>
      <c r="V167" s="85">
        <v>14.0532</v>
      </c>
      <c r="W167" s="85">
        <v>3.0423</v>
      </c>
      <c r="X167" s="85">
        <v>5.7099999999999998E-2</v>
      </c>
      <c r="Y167" s="101">
        <v>1184.4431999999999</v>
      </c>
      <c r="Z167" s="85">
        <v>0.1242</v>
      </c>
      <c r="AA167" s="85">
        <v>-7.9600000000000004E-2</v>
      </c>
      <c r="AB167" s="85">
        <v>0.38590000000000002</v>
      </c>
      <c r="AC167" s="85">
        <v>8.5000000000000006E-3</v>
      </c>
      <c r="AD167" s="85">
        <v>1.7323999999999999</v>
      </c>
      <c r="AE167" s="85">
        <v>0.15890000000000001</v>
      </c>
      <c r="AF167" s="86">
        <v>7.8672000000000004</v>
      </c>
    </row>
    <row r="168" spans="1:32" x14ac:dyDescent="0.4">
      <c r="A168" s="82" t="s">
        <v>207</v>
      </c>
      <c r="B168" s="83" t="s">
        <v>135</v>
      </c>
      <c r="C168" s="84">
        <v>45539.741863425923</v>
      </c>
      <c r="D168" s="85">
        <v>0.1022</v>
      </c>
      <c r="E168" s="85">
        <v>88.864699999999999</v>
      </c>
      <c r="F168" s="85">
        <v>2.3193999999999999</v>
      </c>
      <c r="G168" s="85">
        <v>0.87239999999999995</v>
      </c>
      <c r="H168" s="85">
        <v>2.5825</v>
      </c>
      <c r="I168" s="85">
        <v>0.51180000000000003</v>
      </c>
      <c r="J168" s="85">
        <v>8.5546000000000006</v>
      </c>
      <c r="K168" s="85">
        <v>0.96379999999999999</v>
      </c>
      <c r="L168" s="85">
        <v>4.3597999999999999</v>
      </c>
      <c r="M168" s="85">
        <v>3.0440999999999998</v>
      </c>
      <c r="N168" s="85">
        <v>2.8191000000000002</v>
      </c>
      <c r="O168" s="101">
        <v>2019.28</v>
      </c>
      <c r="P168" s="85">
        <v>5.3497000000000003</v>
      </c>
      <c r="Q168" s="85">
        <v>0.2616</v>
      </c>
      <c r="R168" s="85">
        <v>19.434200000000001</v>
      </c>
      <c r="S168" s="85">
        <v>17.683399999999999</v>
      </c>
      <c r="T168" s="85">
        <v>0.98980000000000001</v>
      </c>
      <c r="U168" s="85">
        <v>72.270099999999999</v>
      </c>
      <c r="V168" s="85">
        <v>14.7926</v>
      </c>
      <c r="W168" s="85">
        <v>3.6242999999999999</v>
      </c>
      <c r="X168" s="85">
        <v>2.5257000000000001</v>
      </c>
      <c r="Y168" s="101">
        <v>1065.0642</v>
      </c>
      <c r="Z168" s="85">
        <v>2.0861999999999998</v>
      </c>
      <c r="AA168" s="85">
        <v>1.8514999999999999</v>
      </c>
      <c r="AB168" s="85">
        <v>1.4179999999999999</v>
      </c>
      <c r="AC168" s="85">
        <v>1.0589999999999999</v>
      </c>
      <c r="AD168" s="85">
        <v>2.4899</v>
      </c>
      <c r="AE168" s="85">
        <v>2.7290999999999999</v>
      </c>
      <c r="AF168" s="86">
        <v>7.625</v>
      </c>
    </row>
    <row r="169" spans="1:32" s="100" customFormat="1" x14ac:dyDescent="0.4">
      <c r="A169" s="96" t="s">
        <v>271</v>
      </c>
      <c r="B169" s="97"/>
      <c r="C169" s="97"/>
      <c r="D169" s="97">
        <f>(D168-D167)/(2/20)</f>
        <v>1.0199999999999998</v>
      </c>
      <c r="E169" s="97">
        <f>(E168-E167)/(100/20)</f>
        <v>-1.9113400000000014</v>
      </c>
      <c r="F169" s="97">
        <f>(F168-F167)/(50/20)</f>
        <v>0.92287999999999992</v>
      </c>
      <c r="G169" s="97">
        <f>(G168-G167)/(10/20)</f>
        <v>0.88579999999999992</v>
      </c>
      <c r="H169" s="97">
        <f>(H168-H167)/(50/20)</f>
        <v>1.0309599999999999</v>
      </c>
      <c r="I169" s="97">
        <f>(I168-I167)/(10/20)</f>
        <v>1.024</v>
      </c>
      <c r="J169" s="97">
        <f>(J168-J167)/(100/20)</f>
        <v>0.86436000000000013</v>
      </c>
      <c r="K169" s="97">
        <f>(K168-K167)/(20/20)</f>
        <v>0.95450000000000002</v>
      </c>
      <c r="L169" s="97">
        <f>(L168-L167)/(100/20)</f>
        <v>0.874</v>
      </c>
      <c r="M169" s="97">
        <f>(M168-M167)/(50/20)</f>
        <v>0.97455999999999998</v>
      </c>
      <c r="N169" s="97">
        <f>(N168-N167)/(50/20)</f>
        <v>1.0901200000000002</v>
      </c>
      <c r="O169" s="97">
        <f>(O168-O167)/(100/20)</f>
        <v>-43.462339999999998</v>
      </c>
      <c r="P169" s="97">
        <f>(P168-P167)/(100/20)</f>
        <v>1.0106200000000001</v>
      </c>
      <c r="Q169" s="97"/>
      <c r="R169" s="97">
        <f>(R168-R167)/(100/20)</f>
        <v>0.61764000000000008</v>
      </c>
      <c r="S169" s="97">
        <f>(S168-S167)/(20/20)</f>
        <v>-1.0380000000000003</v>
      </c>
      <c r="T169" s="97">
        <f>(T168-T167)/(20/20)</f>
        <v>0.96899999999999997</v>
      </c>
      <c r="U169" s="97">
        <f>(U168-U167)/(100/20)</f>
        <v>-0.61923999999999924</v>
      </c>
      <c r="V169" s="97">
        <f>(V168-V167)/(50/20)</f>
        <v>0.29575999999999991</v>
      </c>
      <c r="W169" s="98">
        <f>W168/(20/20)</f>
        <v>3.6242999999999999</v>
      </c>
      <c r="X169" s="97">
        <f>(X168-X167)/(50/20)</f>
        <v>0.98743999999999998</v>
      </c>
      <c r="Y169" s="97">
        <f>(Y168-Y167)/(50/20)</f>
        <v>-47.751599999999961</v>
      </c>
      <c r="Z169" s="97">
        <f>(Z168-Z167)/(50/20)</f>
        <v>0.78479999999999994</v>
      </c>
      <c r="AA169" s="97">
        <f>(AA168-AA167)/(50/20)</f>
        <v>0.7724399999999999</v>
      </c>
      <c r="AB169" s="97">
        <f>AB168/(20/20)</f>
        <v>1.4179999999999999</v>
      </c>
      <c r="AC169" s="97">
        <f>(AC168-AC167)/(20/20)</f>
        <v>1.0505</v>
      </c>
      <c r="AD169" s="97">
        <f>(AD168-AD167)/(20/20)</f>
        <v>0.75750000000000006</v>
      </c>
      <c r="AE169" s="97">
        <f>(AE168-AE167)/(50/20)</f>
        <v>1.0280799999999999</v>
      </c>
      <c r="AF169" s="99">
        <f>(AF168-AF167)/(20/20)</f>
        <v>-0.24220000000000041</v>
      </c>
    </row>
    <row r="170" spans="1:32" x14ac:dyDescent="0.4">
      <c r="A170" s="82" t="s">
        <v>116</v>
      </c>
      <c r="B170" s="83" t="s">
        <v>117</v>
      </c>
      <c r="C170" s="84">
        <v>45539.74359953704</v>
      </c>
      <c r="D170" s="85">
        <v>0</v>
      </c>
      <c r="E170" s="85">
        <v>3.3999999999999998E-3</v>
      </c>
      <c r="F170" s="85">
        <v>9.7000000000000003E-3</v>
      </c>
      <c r="G170" s="85">
        <v>-3.4000000000000002E-2</v>
      </c>
      <c r="H170" s="85">
        <v>1E-4</v>
      </c>
      <c r="I170" s="85">
        <v>0</v>
      </c>
      <c r="J170" s="85">
        <v>4.0000000000000002E-4</v>
      </c>
      <c r="K170" s="85">
        <v>1E-4</v>
      </c>
      <c r="L170" s="85">
        <v>-2.9999999999999997E-4</v>
      </c>
      <c r="M170" s="85">
        <v>-1E-4</v>
      </c>
      <c r="N170" s="85">
        <v>-1.1999999999999999E-3</v>
      </c>
      <c r="O170" s="85">
        <v>5.9299999999999999E-2</v>
      </c>
      <c r="P170" s="85">
        <v>1.2999999999999999E-2</v>
      </c>
      <c r="Q170" s="85">
        <v>-4.1999999999999997E-3</v>
      </c>
      <c r="R170" s="85">
        <v>1.35E-2</v>
      </c>
      <c r="S170" s="85">
        <v>5.9999999999999995E-4</v>
      </c>
      <c r="T170" s="85">
        <v>8.8000000000000005E-3</v>
      </c>
      <c r="U170" s="85">
        <v>1.1000000000000001E-3</v>
      </c>
      <c r="V170" s="85">
        <v>-5.0000000000000001E-4</v>
      </c>
      <c r="W170" s="85">
        <v>3.0999999999999999E-3</v>
      </c>
      <c r="X170" s="85">
        <v>-1.1299999999999999E-2</v>
      </c>
      <c r="Y170" s="85">
        <v>0.15060000000000001</v>
      </c>
      <c r="Z170" s="85">
        <v>0.1196</v>
      </c>
      <c r="AA170" s="85">
        <v>1.4500000000000001E-2</v>
      </c>
      <c r="AB170" s="85">
        <v>2.5100000000000001E-2</v>
      </c>
      <c r="AC170" s="85">
        <v>0</v>
      </c>
      <c r="AD170" s="85">
        <v>5.0000000000000001E-4</v>
      </c>
      <c r="AE170" s="85">
        <v>1E-4</v>
      </c>
      <c r="AF170" s="86">
        <v>-6.9999999999999999E-4</v>
      </c>
    </row>
    <row r="171" spans="1:32" x14ac:dyDescent="0.4">
      <c r="A171" s="82" t="s">
        <v>118</v>
      </c>
      <c r="B171" s="83" t="s">
        <v>117</v>
      </c>
      <c r="C171" s="84">
        <v>45539.745335648149</v>
      </c>
      <c r="D171" s="85">
        <v>1E-4</v>
      </c>
      <c r="E171" s="85">
        <v>6.1000000000000004E-3</v>
      </c>
      <c r="F171" s="85">
        <v>6.6E-3</v>
      </c>
      <c r="G171" s="85">
        <v>-3.56E-2</v>
      </c>
      <c r="H171" s="85">
        <v>-1E-4</v>
      </c>
      <c r="I171" s="85">
        <v>-2.0000000000000001E-4</v>
      </c>
      <c r="J171" s="85">
        <v>-2.5000000000000001E-3</v>
      </c>
      <c r="K171" s="85">
        <v>1E-4</v>
      </c>
      <c r="L171" s="85">
        <v>-2.0000000000000001E-4</v>
      </c>
      <c r="M171" s="85">
        <v>-1E-4</v>
      </c>
      <c r="N171" s="85">
        <v>-8.9999999999999998E-4</v>
      </c>
      <c r="O171" s="85">
        <v>2.1499999999999998E-2</v>
      </c>
      <c r="P171" s="85">
        <v>3.1099999999999999E-2</v>
      </c>
      <c r="Q171" s="85">
        <v>-1.8E-3</v>
      </c>
      <c r="R171" s="85">
        <v>1.35E-2</v>
      </c>
      <c r="S171" s="85">
        <v>0</v>
      </c>
      <c r="T171" s="85">
        <v>5.5999999999999999E-3</v>
      </c>
      <c r="U171" s="85">
        <v>-6.9999999999999999E-4</v>
      </c>
      <c r="V171" s="85">
        <v>-1.2999999999999999E-3</v>
      </c>
      <c r="W171" s="85">
        <v>-8.9999999999999998E-4</v>
      </c>
      <c r="X171" s="85">
        <v>-9.2999999999999992E-3</v>
      </c>
      <c r="Y171" s="85">
        <v>0.1129</v>
      </c>
      <c r="Z171" s="85">
        <v>0.11</v>
      </c>
      <c r="AA171" s="85">
        <v>4.7000000000000002E-3</v>
      </c>
      <c r="AB171" s="85">
        <v>2.6100000000000002E-2</v>
      </c>
      <c r="AC171" s="85">
        <v>0</v>
      </c>
      <c r="AD171" s="85">
        <v>2.0000000000000001E-4</v>
      </c>
      <c r="AE171" s="85">
        <v>-2.9999999999999997E-4</v>
      </c>
      <c r="AF171" s="86">
        <v>-8.0000000000000004E-4</v>
      </c>
    </row>
    <row r="172" spans="1:32" x14ac:dyDescent="0.4">
      <c r="A172" s="46" t="s">
        <v>134</v>
      </c>
      <c r="B172" s="47" t="s">
        <v>117</v>
      </c>
      <c r="C172" s="48">
        <v>45539.747083333335</v>
      </c>
      <c r="D172" s="49">
        <v>5.0247999999999999</v>
      </c>
      <c r="E172" s="49">
        <v>5.0395000000000003</v>
      </c>
      <c r="F172" s="49">
        <v>5.0335999999999999</v>
      </c>
      <c r="G172" s="49">
        <v>4.9730999999999996</v>
      </c>
      <c r="H172" s="49">
        <v>5.0941999999999998</v>
      </c>
      <c r="I172" s="49">
        <v>5.0928000000000004</v>
      </c>
      <c r="J172" s="49">
        <v>5.0176999999999996</v>
      </c>
      <c r="K172" s="49">
        <v>5.01</v>
      </c>
      <c r="L172" s="49">
        <v>5.1124999999999998</v>
      </c>
      <c r="M172" s="49">
        <v>5.0769000000000002</v>
      </c>
      <c r="N172" s="49">
        <v>5.0248999999999997</v>
      </c>
      <c r="O172" s="49">
        <v>5.0829000000000004</v>
      </c>
      <c r="P172" s="49">
        <v>5.0155000000000003</v>
      </c>
      <c r="Q172" s="49">
        <v>5.0960000000000001</v>
      </c>
      <c r="R172" s="49">
        <v>4.8960999999999997</v>
      </c>
      <c r="S172" s="49">
        <v>5.0795000000000003</v>
      </c>
      <c r="T172" s="49">
        <v>5.2270000000000003</v>
      </c>
      <c r="U172" s="49">
        <v>4.9965000000000002</v>
      </c>
      <c r="V172" s="49">
        <v>5.0617999999999999</v>
      </c>
      <c r="W172" s="49">
        <v>5.0208000000000004</v>
      </c>
      <c r="X172" s="49">
        <v>5.1604999999999999</v>
      </c>
      <c r="Y172" s="49">
        <v>5.0671999999999997</v>
      </c>
      <c r="Z172" s="49">
        <v>5.0304000000000002</v>
      </c>
      <c r="AA172" s="49">
        <v>5.0255000000000001</v>
      </c>
      <c r="AB172" s="49">
        <v>4.9737</v>
      </c>
      <c r="AC172" s="49">
        <v>5.1215000000000002</v>
      </c>
      <c r="AD172" s="49">
        <v>5.0269000000000004</v>
      </c>
      <c r="AE172" s="49">
        <v>5.0698999999999996</v>
      </c>
      <c r="AF172" s="50">
        <v>4.9931999999999999</v>
      </c>
    </row>
    <row r="173" spans="1:32" x14ac:dyDescent="0.4">
      <c r="A173" s="87" t="s">
        <v>269</v>
      </c>
      <c r="B173" s="52"/>
      <c r="C173" s="88"/>
      <c r="D173" s="90">
        <f t="shared" ref="D173:AF173" si="26">IFERROR(D172/D$21," ")</f>
        <v>1.0049600000000001</v>
      </c>
      <c r="E173" s="90">
        <f t="shared" si="26"/>
        <v>1.0079</v>
      </c>
      <c r="F173" s="90">
        <f t="shared" si="26"/>
        <v>1.0067200000000001</v>
      </c>
      <c r="G173" s="90">
        <f t="shared" si="26"/>
        <v>0.99461999999999995</v>
      </c>
      <c r="H173" s="90">
        <f t="shared" si="26"/>
        <v>1.01884</v>
      </c>
      <c r="I173" s="90">
        <f t="shared" si="26"/>
        <v>1.0185600000000001</v>
      </c>
      <c r="J173" s="90">
        <f t="shared" si="26"/>
        <v>1.0035399999999999</v>
      </c>
      <c r="K173" s="90">
        <f t="shared" si="26"/>
        <v>1.002</v>
      </c>
      <c r="L173" s="90">
        <f t="shared" si="26"/>
        <v>1.0225</v>
      </c>
      <c r="M173" s="90">
        <f t="shared" si="26"/>
        <v>1.0153799999999999</v>
      </c>
      <c r="N173" s="90">
        <f t="shared" si="26"/>
        <v>1.00498</v>
      </c>
      <c r="O173" s="90">
        <f t="shared" si="26"/>
        <v>1.01658</v>
      </c>
      <c r="P173" s="90">
        <f t="shared" si="26"/>
        <v>1.0031000000000001</v>
      </c>
      <c r="Q173" s="90">
        <f t="shared" si="26"/>
        <v>1.0192000000000001</v>
      </c>
      <c r="R173" s="90">
        <f t="shared" si="26"/>
        <v>0.97921999999999998</v>
      </c>
      <c r="S173" s="90">
        <f t="shared" si="26"/>
        <v>1.0159</v>
      </c>
      <c r="T173" s="90">
        <f t="shared" si="26"/>
        <v>1.0454000000000001</v>
      </c>
      <c r="U173" s="90">
        <f t="shared" si="26"/>
        <v>0.99930000000000008</v>
      </c>
      <c r="V173" s="90">
        <f t="shared" si="26"/>
        <v>1.0123599999999999</v>
      </c>
      <c r="W173" s="90">
        <f t="shared" si="26"/>
        <v>1.0041600000000002</v>
      </c>
      <c r="X173" s="90">
        <f t="shared" si="26"/>
        <v>1.0321</v>
      </c>
      <c r="Y173" s="90">
        <f t="shared" si="26"/>
        <v>1.0134399999999999</v>
      </c>
      <c r="Z173" s="90">
        <f t="shared" si="26"/>
        <v>1.0060800000000001</v>
      </c>
      <c r="AA173" s="90">
        <f t="shared" si="26"/>
        <v>1.0051000000000001</v>
      </c>
      <c r="AB173" s="90">
        <f t="shared" si="26"/>
        <v>0.99473999999999996</v>
      </c>
      <c r="AC173" s="90">
        <f t="shared" si="26"/>
        <v>1.0243</v>
      </c>
      <c r="AD173" s="90">
        <f t="shared" si="26"/>
        <v>1.0053800000000002</v>
      </c>
      <c r="AE173" s="90">
        <f t="shared" si="26"/>
        <v>1.0139799999999999</v>
      </c>
      <c r="AF173" s="90">
        <f t="shared" si="26"/>
        <v>0.99863999999999997</v>
      </c>
    </row>
    <row r="174" spans="1:32" x14ac:dyDescent="0.4">
      <c r="A174" s="82" t="s">
        <v>131</v>
      </c>
      <c r="B174" s="83" t="s">
        <v>117</v>
      </c>
      <c r="C174" s="84">
        <v>45539.748807870368</v>
      </c>
      <c r="D174" s="85">
        <v>-1E-4</v>
      </c>
      <c r="E174" s="85">
        <v>3.2000000000000002E-3</v>
      </c>
      <c r="F174" s="85">
        <v>1.44E-2</v>
      </c>
      <c r="G174" s="85">
        <v>-3.3700000000000001E-2</v>
      </c>
      <c r="H174" s="85">
        <v>1E-4</v>
      </c>
      <c r="I174" s="85">
        <v>0</v>
      </c>
      <c r="J174" s="85">
        <v>3.7000000000000002E-3</v>
      </c>
      <c r="K174" s="85">
        <v>0</v>
      </c>
      <c r="L174" s="85">
        <v>-1E-4</v>
      </c>
      <c r="M174" s="85">
        <v>0</v>
      </c>
      <c r="N174" s="85">
        <v>-5.9999999999999995E-4</v>
      </c>
      <c r="O174" s="85">
        <v>8.0999999999999996E-3</v>
      </c>
      <c r="P174" s="85">
        <v>2.6100000000000002E-2</v>
      </c>
      <c r="Q174" s="85">
        <v>-2E-3</v>
      </c>
      <c r="R174" s="85">
        <v>1.14E-2</v>
      </c>
      <c r="S174" s="85">
        <v>2.9999999999999997E-4</v>
      </c>
      <c r="T174" s="85">
        <v>4.0099999999999997E-2</v>
      </c>
      <c r="U174" s="85">
        <v>1E-3</v>
      </c>
      <c r="V174" s="85">
        <v>-1.1999999999999999E-3</v>
      </c>
      <c r="W174" s="85">
        <v>1.8E-3</v>
      </c>
      <c r="X174" s="85">
        <v>-1.12E-2</v>
      </c>
      <c r="Y174" s="85">
        <v>8.14E-2</v>
      </c>
      <c r="Z174" s="85">
        <v>0.1517</v>
      </c>
      <c r="AA174" s="85">
        <v>2.3199999999999998E-2</v>
      </c>
      <c r="AB174" s="85">
        <v>2.5600000000000001E-2</v>
      </c>
      <c r="AC174" s="85">
        <v>1E-4</v>
      </c>
      <c r="AD174" s="85">
        <v>1.5E-3</v>
      </c>
      <c r="AE174" s="85">
        <v>-1E-4</v>
      </c>
      <c r="AF174" s="86">
        <v>1E-4</v>
      </c>
    </row>
    <row r="175" spans="1:32" x14ac:dyDescent="0.4">
      <c r="A175" s="41" t="s">
        <v>132</v>
      </c>
      <c r="B175" s="42" t="s">
        <v>117</v>
      </c>
      <c r="C175" s="43">
        <v>45539.750555555554</v>
      </c>
      <c r="D175" s="44">
        <v>0.49809999999999999</v>
      </c>
      <c r="E175" s="44">
        <v>0.49959999999999999</v>
      </c>
      <c r="F175" s="44">
        <v>0.4924</v>
      </c>
      <c r="G175" s="44">
        <v>0.46</v>
      </c>
      <c r="H175" s="44">
        <v>0.505</v>
      </c>
      <c r="I175" s="44">
        <v>0.50009999999999999</v>
      </c>
      <c r="J175" s="44">
        <v>0.49390000000000001</v>
      </c>
      <c r="K175" s="44">
        <v>0.49790000000000001</v>
      </c>
      <c r="L175" s="44">
        <v>0.50939999999999996</v>
      </c>
      <c r="M175" s="44">
        <v>0.50690000000000002</v>
      </c>
      <c r="N175" s="44">
        <v>0.49359999999999998</v>
      </c>
      <c r="O175" s="44">
        <v>0.50590000000000002</v>
      </c>
      <c r="P175" s="44">
        <v>0.50409999999999999</v>
      </c>
      <c r="Q175" s="44">
        <v>0.50829999999999997</v>
      </c>
      <c r="R175" s="44">
        <v>0.48680000000000001</v>
      </c>
      <c r="S175" s="44">
        <v>0.50409999999999999</v>
      </c>
      <c r="T175" s="44">
        <v>0.50939999999999996</v>
      </c>
      <c r="U175" s="44">
        <v>0.50390000000000001</v>
      </c>
      <c r="V175" s="44">
        <v>0.505</v>
      </c>
      <c r="W175" s="44">
        <v>0.49380000000000002</v>
      </c>
      <c r="X175" s="44">
        <v>0.50009999999999999</v>
      </c>
      <c r="Y175" s="44">
        <v>0.55379999999999996</v>
      </c>
      <c r="Z175" s="44">
        <v>0.49490000000000001</v>
      </c>
      <c r="AA175" s="44">
        <v>0.4889</v>
      </c>
      <c r="AB175" s="44">
        <v>0.5181</v>
      </c>
      <c r="AC175" s="44">
        <v>0.50949999999999995</v>
      </c>
      <c r="AD175" s="44">
        <v>0.49959999999999999</v>
      </c>
      <c r="AE175" s="44">
        <v>0.50370000000000004</v>
      </c>
      <c r="AF175" s="45">
        <v>0.49359999999999998</v>
      </c>
    </row>
    <row r="176" spans="1:32" x14ac:dyDescent="0.4">
      <c r="A176" s="41" t="s">
        <v>133</v>
      </c>
      <c r="B176" s="42" t="s">
        <v>117</v>
      </c>
      <c r="C176" s="43">
        <v>45539.752303240741</v>
      </c>
      <c r="D176" s="44">
        <v>0.4975</v>
      </c>
      <c r="E176" s="44">
        <v>0.50009999999999999</v>
      </c>
      <c r="F176" s="44">
        <v>0.49590000000000001</v>
      </c>
      <c r="G176" s="44">
        <v>0.45939999999999998</v>
      </c>
      <c r="H176" s="44">
        <v>0.5081</v>
      </c>
      <c r="I176" s="44">
        <v>0.50160000000000005</v>
      </c>
      <c r="J176" s="44">
        <v>0.49099999999999999</v>
      </c>
      <c r="K176" s="44">
        <v>0.49669999999999997</v>
      </c>
      <c r="L176" s="44">
        <v>0.50829999999999997</v>
      </c>
      <c r="M176" s="44">
        <v>0.50570000000000004</v>
      </c>
      <c r="N176" s="44">
        <v>0.49340000000000001</v>
      </c>
      <c r="O176" s="44">
        <v>0.50870000000000004</v>
      </c>
      <c r="P176" s="44">
        <v>0.49759999999999999</v>
      </c>
      <c r="Q176" s="44">
        <v>0.50570000000000004</v>
      </c>
      <c r="R176" s="44">
        <v>0.48359999999999997</v>
      </c>
      <c r="S176" s="44">
        <v>0.50660000000000005</v>
      </c>
      <c r="T176" s="44">
        <v>0.51200000000000001</v>
      </c>
      <c r="U176" s="44">
        <v>0.50549999999999995</v>
      </c>
      <c r="V176" s="44">
        <v>0.50470000000000004</v>
      </c>
      <c r="W176" s="44">
        <v>0.49519999999999997</v>
      </c>
      <c r="X176" s="44">
        <v>0.497</v>
      </c>
      <c r="Y176" s="44">
        <v>0.54449999999999998</v>
      </c>
      <c r="Z176" s="44">
        <v>0.51349999999999996</v>
      </c>
      <c r="AA176" s="44">
        <v>0.49230000000000002</v>
      </c>
      <c r="AB176" s="44">
        <v>0.51300000000000001</v>
      </c>
      <c r="AC176" s="44">
        <v>0.51280000000000003</v>
      </c>
      <c r="AD176" s="44">
        <v>0.4985</v>
      </c>
      <c r="AE176" s="44">
        <v>0.50209999999999999</v>
      </c>
      <c r="AF176" s="45">
        <v>0.49280000000000002</v>
      </c>
    </row>
    <row r="177" spans="1:32" x14ac:dyDescent="0.4">
      <c r="A177" s="87" t="s">
        <v>270</v>
      </c>
      <c r="B177" s="93"/>
      <c r="C177" s="93"/>
      <c r="D177" s="94">
        <f t="shared" ref="D177:P177" si="27">(ABS((D175-D176)/((D175+D176)/2)))</f>
        <v>1.205303334672538E-3</v>
      </c>
      <c r="E177" s="94">
        <f t="shared" si="27"/>
        <v>1.000300090027009E-3</v>
      </c>
      <c r="F177" s="94">
        <f t="shared" si="27"/>
        <v>7.0828695740159939E-3</v>
      </c>
      <c r="G177" s="94">
        <f t="shared" si="27"/>
        <v>1.3051990428541329E-3</v>
      </c>
      <c r="H177" s="94">
        <f t="shared" si="27"/>
        <v>6.1198302240647344E-3</v>
      </c>
      <c r="I177" s="94">
        <f t="shared" si="27"/>
        <v>2.9949086552861271E-3</v>
      </c>
      <c r="J177" s="94">
        <f t="shared" si="27"/>
        <v>5.8889227332724415E-3</v>
      </c>
      <c r="K177" s="94">
        <f t="shared" si="27"/>
        <v>2.4130303639654824E-3</v>
      </c>
      <c r="L177" s="94">
        <f t="shared" si="27"/>
        <v>2.1617372506632401E-3</v>
      </c>
      <c r="M177" s="94">
        <f t="shared" si="27"/>
        <v>2.3701362828362216E-3</v>
      </c>
      <c r="N177" s="94">
        <f t="shared" si="27"/>
        <v>4.0526849037482871E-4</v>
      </c>
      <c r="O177" s="94">
        <f t="shared" si="27"/>
        <v>5.5194165188252008E-3</v>
      </c>
      <c r="P177" s="94">
        <f t="shared" si="27"/>
        <v>1.2977937506239405E-2</v>
      </c>
      <c r="Q177" s="94">
        <f>(ABS((61-62)/((61+62)/2)))</f>
        <v>1.6260162601626018E-2</v>
      </c>
      <c r="R177" s="94">
        <f t="shared" ref="R177:AF177" si="28">(ABS((R175-R176)/((R175+R176)/2)))</f>
        <v>6.5952184666117812E-3</v>
      </c>
      <c r="S177" s="94">
        <f t="shared" si="28"/>
        <v>4.9470663896310635E-3</v>
      </c>
      <c r="T177" s="94">
        <f t="shared" si="28"/>
        <v>5.0910514979440906E-3</v>
      </c>
      <c r="U177" s="94">
        <f t="shared" si="28"/>
        <v>3.1702001188823759E-3</v>
      </c>
      <c r="V177" s="94">
        <f t="shared" si="28"/>
        <v>5.9423591165686234E-4</v>
      </c>
      <c r="W177" s="94">
        <f t="shared" si="28"/>
        <v>2.8311425682506709E-3</v>
      </c>
      <c r="X177" s="94">
        <f t="shared" si="28"/>
        <v>6.2180322936515727E-3</v>
      </c>
      <c r="Y177" s="94">
        <f t="shared" si="28"/>
        <v>1.6935263589183236E-2</v>
      </c>
      <c r="Z177" s="94">
        <f t="shared" si="28"/>
        <v>3.6890122967076458E-2</v>
      </c>
      <c r="AA177" s="94">
        <f t="shared" si="28"/>
        <v>6.9302894415002323E-3</v>
      </c>
      <c r="AB177" s="94">
        <f t="shared" si="28"/>
        <v>9.8923479778876815E-3</v>
      </c>
      <c r="AC177" s="94">
        <f t="shared" si="28"/>
        <v>6.4560305194171583E-3</v>
      </c>
      <c r="AD177" s="94">
        <f t="shared" si="28"/>
        <v>2.2041879571185049E-3</v>
      </c>
      <c r="AE177" s="94">
        <f t="shared" si="28"/>
        <v>3.1815470272420873E-3</v>
      </c>
      <c r="AF177" s="95">
        <f t="shared" si="28"/>
        <v>1.6220600162205341E-3</v>
      </c>
    </row>
    <row r="178" spans="1:32" x14ac:dyDescent="0.4">
      <c r="A178" s="41" t="s">
        <v>132</v>
      </c>
      <c r="B178" s="42" t="s">
        <v>117</v>
      </c>
      <c r="C178" s="43">
        <v>45539.750555555554</v>
      </c>
      <c r="D178" s="44">
        <v>0.49809999999999999</v>
      </c>
      <c r="E178" s="44">
        <v>0.49959999999999999</v>
      </c>
      <c r="F178" s="44">
        <v>0.4924</v>
      </c>
      <c r="G178" s="44">
        <v>0.46</v>
      </c>
      <c r="H178" s="44">
        <v>0.505</v>
      </c>
      <c r="I178" s="44">
        <v>0.50009999999999999</v>
      </c>
      <c r="J178" s="44">
        <v>0.49390000000000001</v>
      </c>
      <c r="K178" s="44">
        <v>0.49790000000000001</v>
      </c>
      <c r="L178" s="44">
        <v>0.50939999999999996</v>
      </c>
      <c r="M178" s="44">
        <v>0.50690000000000002</v>
      </c>
      <c r="N178" s="44">
        <v>0.49359999999999998</v>
      </c>
      <c r="O178" s="44">
        <v>0.50590000000000002</v>
      </c>
      <c r="P178" s="44">
        <v>0.50409999999999999</v>
      </c>
      <c r="Q178" s="44">
        <v>0.50829999999999997</v>
      </c>
      <c r="R178" s="44">
        <v>0.48680000000000001</v>
      </c>
      <c r="S178" s="44">
        <v>0.50409999999999999</v>
      </c>
      <c r="T178" s="44">
        <v>0.50939999999999996</v>
      </c>
      <c r="U178" s="44">
        <v>0.50390000000000001</v>
      </c>
      <c r="V178" s="44">
        <v>0.505</v>
      </c>
      <c r="W178" s="44">
        <v>0.49380000000000002</v>
      </c>
      <c r="X178" s="44">
        <v>0.50009999999999999</v>
      </c>
      <c r="Y178" s="44" t="s">
        <v>210</v>
      </c>
      <c r="Z178" s="44">
        <v>0.49490000000000001</v>
      </c>
      <c r="AA178" s="44">
        <v>0.4889</v>
      </c>
      <c r="AB178" s="44">
        <v>0.5181</v>
      </c>
      <c r="AC178" s="44">
        <v>0.50949999999999995</v>
      </c>
      <c r="AD178" s="44">
        <v>0.49959999999999999</v>
      </c>
      <c r="AE178" s="44">
        <v>0.50370000000000004</v>
      </c>
      <c r="AF178" s="45">
        <v>0.49359999999999998</v>
      </c>
    </row>
    <row r="179" spans="1:32" x14ac:dyDescent="0.4">
      <c r="A179" s="87" t="s">
        <v>269</v>
      </c>
      <c r="B179" s="52"/>
      <c r="C179" s="88"/>
      <c r="D179" s="90">
        <f t="shared" ref="D179:AF179" si="29">IFERROR(D178/D$20," ")</f>
        <v>0.99619999999999997</v>
      </c>
      <c r="E179" s="90">
        <f t="shared" si="29"/>
        <v>0.99919999999999998</v>
      </c>
      <c r="F179" s="90">
        <f t="shared" si="29"/>
        <v>0.98480000000000001</v>
      </c>
      <c r="G179" s="90">
        <f t="shared" si="29"/>
        <v>0.92</v>
      </c>
      <c r="H179" s="90">
        <f t="shared" si="29"/>
        <v>1.01</v>
      </c>
      <c r="I179" s="90">
        <f t="shared" si="29"/>
        <v>1.0002</v>
      </c>
      <c r="J179" s="90">
        <f t="shared" si="29"/>
        <v>0.98780000000000001</v>
      </c>
      <c r="K179" s="90">
        <f t="shared" si="29"/>
        <v>0.99580000000000002</v>
      </c>
      <c r="L179" s="90">
        <f t="shared" si="29"/>
        <v>1.0187999999999999</v>
      </c>
      <c r="M179" s="90">
        <f t="shared" si="29"/>
        <v>1.0138</v>
      </c>
      <c r="N179" s="90">
        <f t="shared" si="29"/>
        <v>0.98719999999999997</v>
      </c>
      <c r="O179" s="90">
        <f t="shared" si="29"/>
        <v>1.0118</v>
      </c>
      <c r="P179" s="90">
        <f t="shared" si="29"/>
        <v>1.0082</v>
      </c>
      <c r="Q179" s="90">
        <f t="shared" si="29"/>
        <v>1.0165999999999999</v>
      </c>
      <c r="R179" s="90">
        <f t="shared" si="29"/>
        <v>0.97360000000000002</v>
      </c>
      <c r="S179" s="90">
        <f t="shared" si="29"/>
        <v>1.0082</v>
      </c>
      <c r="T179" s="90">
        <f t="shared" si="29"/>
        <v>1.0187999999999999</v>
      </c>
      <c r="U179" s="90">
        <f t="shared" si="29"/>
        <v>1.0078</v>
      </c>
      <c r="V179" s="90">
        <f t="shared" si="29"/>
        <v>1.01</v>
      </c>
      <c r="W179" s="90">
        <f t="shared" si="29"/>
        <v>0.98760000000000003</v>
      </c>
      <c r="X179" s="90">
        <f t="shared" si="29"/>
        <v>1.0002</v>
      </c>
      <c r="Y179" s="90" t="str">
        <f t="shared" si="29"/>
        <v xml:space="preserve"> </v>
      </c>
      <c r="Z179" s="90">
        <f t="shared" si="29"/>
        <v>0.98980000000000001</v>
      </c>
      <c r="AA179" s="90">
        <f t="shared" si="29"/>
        <v>0.9778</v>
      </c>
      <c r="AB179" s="90">
        <f t="shared" si="29"/>
        <v>1.0362</v>
      </c>
      <c r="AC179" s="90">
        <f t="shared" si="29"/>
        <v>1.0189999999999999</v>
      </c>
      <c r="AD179" s="90">
        <f t="shared" si="29"/>
        <v>0.99919999999999998</v>
      </c>
      <c r="AE179" s="90">
        <f t="shared" si="29"/>
        <v>1.0074000000000001</v>
      </c>
      <c r="AF179" s="92">
        <f t="shared" si="29"/>
        <v>0.98719999999999997</v>
      </c>
    </row>
    <row r="180" spans="1:32" x14ac:dyDescent="0.4">
      <c r="A180" s="41" t="s">
        <v>133</v>
      </c>
      <c r="B180" s="42" t="s">
        <v>117</v>
      </c>
      <c r="C180" s="43">
        <v>45539.752303240741</v>
      </c>
      <c r="D180" s="44">
        <v>0.4975</v>
      </c>
      <c r="E180" s="44">
        <v>0.50009999999999999</v>
      </c>
      <c r="F180" s="44">
        <v>0.49590000000000001</v>
      </c>
      <c r="G180" s="44">
        <v>0.45939999999999998</v>
      </c>
      <c r="H180" s="44">
        <v>0.5081</v>
      </c>
      <c r="I180" s="44">
        <v>0.50160000000000005</v>
      </c>
      <c r="J180" s="44">
        <v>0.49099999999999999</v>
      </c>
      <c r="K180" s="44">
        <v>0.49669999999999997</v>
      </c>
      <c r="L180" s="44">
        <v>0.50829999999999997</v>
      </c>
      <c r="M180" s="44">
        <v>0.50570000000000004</v>
      </c>
      <c r="N180" s="44">
        <v>0.49340000000000001</v>
      </c>
      <c r="O180" s="44">
        <v>0.50870000000000004</v>
      </c>
      <c r="P180" s="44">
        <v>0.49759999999999999</v>
      </c>
      <c r="Q180" s="44">
        <v>0.50570000000000004</v>
      </c>
      <c r="R180" s="44">
        <v>0.48359999999999997</v>
      </c>
      <c r="S180" s="44">
        <v>0.50660000000000005</v>
      </c>
      <c r="T180" s="44">
        <v>0.51200000000000001</v>
      </c>
      <c r="U180" s="44">
        <v>0.50549999999999995</v>
      </c>
      <c r="V180" s="44">
        <v>0.50470000000000004</v>
      </c>
      <c r="W180" s="44">
        <v>0.49519999999999997</v>
      </c>
      <c r="X180" s="44">
        <v>0.497</v>
      </c>
      <c r="Y180" s="44">
        <v>0.54449999999999998</v>
      </c>
      <c r="Z180" s="44">
        <v>0.51349999999999996</v>
      </c>
      <c r="AA180" s="44">
        <v>0.49230000000000002</v>
      </c>
      <c r="AB180" s="44">
        <v>0.51300000000000001</v>
      </c>
      <c r="AC180" s="44">
        <v>0.51280000000000003</v>
      </c>
      <c r="AD180" s="44">
        <v>0.4985</v>
      </c>
      <c r="AE180" s="44">
        <v>0.50209999999999999</v>
      </c>
      <c r="AF180" s="45">
        <v>0.49280000000000002</v>
      </c>
    </row>
    <row r="181" spans="1:32" x14ac:dyDescent="0.4">
      <c r="A181" s="87" t="s">
        <v>269</v>
      </c>
      <c r="B181" s="52"/>
      <c r="C181" s="88"/>
      <c r="D181" s="90">
        <f t="shared" ref="D181:AF181" si="30">IFERROR(D180/D$20," ")</f>
        <v>0.995</v>
      </c>
      <c r="E181" s="90">
        <f t="shared" si="30"/>
        <v>1.0002</v>
      </c>
      <c r="F181" s="90">
        <f t="shared" si="30"/>
        <v>0.99180000000000001</v>
      </c>
      <c r="G181" s="90">
        <f t="shared" si="30"/>
        <v>0.91879999999999995</v>
      </c>
      <c r="H181" s="90">
        <f t="shared" si="30"/>
        <v>1.0162</v>
      </c>
      <c r="I181" s="90">
        <f t="shared" si="30"/>
        <v>1.0032000000000001</v>
      </c>
      <c r="J181" s="90">
        <f t="shared" si="30"/>
        <v>0.98199999999999998</v>
      </c>
      <c r="K181" s="90">
        <f t="shared" si="30"/>
        <v>0.99339999999999995</v>
      </c>
      <c r="L181" s="90">
        <f t="shared" si="30"/>
        <v>1.0165999999999999</v>
      </c>
      <c r="M181" s="90">
        <f t="shared" si="30"/>
        <v>1.0114000000000001</v>
      </c>
      <c r="N181" s="90">
        <f t="shared" si="30"/>
        <v>0.98680000000000001</v>
      </c>
      <c r="O181" s="90">
        <f t="shared" si="30"/>
        <v>1.0174000000000001</v>
      </c>
      <c r="P181" s="90">
        <f t="shared" si="30"/>
        <v>0.99519999999999997</v>
      </c>
      <c r="Q181" s="90">
        <f t="shared" si="30"/>
        <v>1.0114000000000001</v>
      </c>
      <c r="R181" s="90">
        <f t="shared" si="30"/>
        <v>0.96719999999999995</v>
      </c>
      <c r="S181" s="90">
        <f t="shared" si="30"/>
        <v>1.0132000000000001</v>
      </c>
      <c r="T181" s="90">
        <f t="shared" si="30"/>
        <v>1.024</v>
      </c>
      <c r="U181" s="90">
        <f t="shared" si="30"/>
        <v>1.0109999999999999</v>
      </c>
      <c r="V181" s="90">
        <f t="shared" si="30"/>
        <v>1.0094000000000001</v>
      </c>
      <c r="W181" s="90">
        <f t="shared" si="30"/>
        <v>0.99039999999999995</v>
      </c>
      <c r="X181" s="90">
        <f t="shared" si="30"/>
        <v>0.99399999999999999</v>
      </c>
      <c r="Y181" s="90">
        <f t="shared" si="30"/>
        <v>1.089</v>
      </c>
      <c r="Z181" s="90">
        <f t="shared" si="30"/>
        <v>1.0269999999999999</v>
      </c>
      <c r="AA181" s="90">
        <f t="shared" si="30"/>
        <v>0.98460000000000003</v>
      </c>
      <c r="AB181" s="90">
        <f t="shared" si="30"/>
        <v>1.026</v>
      </c>
      <c r="AC181" s="90">
        <f t="shared" si="30"/>
        <v>1.0256000000000001</v>
      </c>
      <c r="AD181" s="90">
        <f t="shared" si="30"/>
        <v>0.997</v>
      </c>
      <c r="AE181" s="90">
        <f t="shared" si="30"/>
        <v>1.0042</v>
      </c>
      <c r="AF181" s="92">
        <f t="shared" si="30"/>
        <v>0.98560000000000003</v>
      </c>
    </row>
    <row r="182" spans="1:32" x14ac:dyDescent="0.4">
      <c r="A182" s="46" t="s">
        <v>136</v>
      </c>
      <c r="B182" s="47" t="s">
        <v>117</v>
      </c>
      <c r="C182" s="48">
        <v>45539.754062499997</v>
      </c>
      <c r="D182" s="49">
        <v>5.1782000000000004</v>
      </c>
      <c r="E182" s="49">
        <v>5.0940000000000003</v>
      </c>
      <c r="F182" s="49">
        <v>5.2283999999999997</v>
      </c>
      <c r="G182" s="49">
        <v>5.0526</v>
      </c>
      <c r="H182" s="49">
        <v>5.1535000000000002</v>
      </c>
      <c r="I182" s="49">
        <v>5.1574999999999998</v>
      </c>
      <c r="J182" s="49">
        <v>5.1219000000000001</v>
      </c>
      <c r="K182" s="49">
        <v>5.1048999999999998</v>
      </c>
      <c r="L182" s="49">
        <v>5.2085999999999997</v>
      </c>
      <c r="M182" s="49">
        <v>5.1547000000000001</v>
      </c>
      <c r="N182" s="49">
        <v>5.1235999999999997</v>
      </c>
      <c r="O182" s="49">
        <v>5.0867000000000004</v>
      </c>
      <c r="P182" s="49">
        <v>5.1356999999999999</v>
      </c>
      <c r="Q182" s="49">
        <v>5.1482000000000001</v>
      </c>
      <c r="R182" s="49">
        <v>5.0494000000000003</v>
      </c>
      <c r="S182" s="49">
        <v>5.1205999999999996</v>
      </c>
      <c r="T182" s="49">
        <v>5.4508000000000001</v>
      </c>
      <c r="U182" s="49">
        <v>5.1551</v>
      </c>
      <c r="V182" s="49">
        <v>5.1551999999999998</v>
      </c>
      <c r="W182" s="49">
        <v>5.1345999999999998</v>
      </c>
      <c r="X182" s="49">
        <v>5.2923999999999998</v>
      </c>
      <c r="Y182" s="49">
        <v>5.1130000000000004</v>
      </c>
      <c r="Z182" s="49">
        <v>5.1481000000000003</v>
      </c>
      <c r="AA182" s="49">
        <v>5.1211000000000002</v>
      </c>
      <c r="AB182" s="49">
        <v>4.9336000000000002</v>
      </c>
      <c r="AC182" s="49">
        <v>5.2073</v>
      </c>
      <c r="AD182" s="49">
        <v>5.1806000000000001</v>
      </c>
      <c r="AE182" s="49">
        <v>5.2019000000000002</v>
      </c>
      <c r="AF182" s="50">
        <v>5.0696000000000003</v>
      </c>
    </row>
    <row r="183" spans="1:32" x14ac:dyDescent="0.4">
      <c r="A183" s="87" t="s">
        <v>269</v>
      </c>
      <c r="B183" s="52"/>
      <c r="C183" s="88"/>
      <c r="D183" s="90">
        <f t="shared" ref="D183:AF183" si="31">IFERROR(D182/D$23," ")</f>
        <v>1.0356400000000001</v>
      </c>
      <c r="E183" s="90">
        <f t="shared" si="31"/>
        <v>1.0188000000000001</v>
      </c>
      <c r="F183" s="90">
        <f t="shared" si="31"/>
        <v>1.0456799999999999</v>
      </c>
      <c r="G183" s="90">
        <f t="shared" si="31"/>
        <v>1.0105200000000001</v>
      </c>
      <c r="H183" s="90">
        <f t="shared" si="31"/>
        <v>1.0306999999999999</v>
      </c>
      <c r="I183" s="90">
        <f t="shared" si="31"/>
        <v>1.0314999999999999</v>
      </c>
      <c r="J183" s="90">
        <f t="shared" si="31"/>
        <v>1.0243800000000001</v>
      </c>
      <c r="K183" s="90">
        <f t="shared" si="31"/>
        <v>1.02098</v>
      </c>
      <c r="L183" s="90">
        <f t="shared" si="31"/>
        <v>1.04172</v>
      </c>
      <c r="M183" s="90">
        <f t="shared" si="31"/>
        <v>1.03094</v>
      </c>
      <c r="N183" s="90">
        <f t="shared" si="31"/>
        <v>1.0247199999999999</v>
      </c>
      <c r="O183" s="90">
        <f t="shared" si="31"/>
        <v>1.0173400000000001</v>
      </c>
      <c r="P183" s="90">
        <f t="shared" si="31"/>
        <v>1.0271399999999999</v>
      </c>
      <c r="Q183" s="90">
        <f t="shared" si="31"/>
        <v>1.0296400000000001</v>
      </c>
      <c r="R183" s="90">
        <f t="shared" si="31"/>
        <v>1.0098800000000001</v>
      </c>
      <c r="S183" s="90">
        <f t="shared" si="31"/>
        <v>1.0241199999999999</v>
      </c>
      <c r="T183" s="90">
        <f t="shared" si="31"/>
        <v>1.09016</v>
      </c>
      <c r="U183" s="90">
        <f t="shared" si="31"/>
        <v>1.03102</v>
      </c>
      <c r="V183" s="90">
        <f t="shared" si="31"/>
        <v>1.03104</v>
      </c>
      <c r="W183" s="90">
        <f t="shared" si="31"/>
        <v>1.0269200000000001</v>
      </c>
      <c r="X183" s="90">
        <f t="shared" si="31"/>
        <v>1.0584799999999999</v>
      </c>
      <c r="Y183" s="90">
        <f t="shared" si="31"/>
        <v>1.0226000000000002</v>
      </c>
      <c r="Z183" s="90">
        <f t="shared" si="31"/>
        <v>1.02962</v>
      </c>
      <c r="AA183" s="90">
        <f t="shared" si="31"/>
        <v>1.0242200000000001</v>
      </c>
      <c r="AB183" s="90">
        <f t="shared" si="31"/>
        <v>0.98672000000000004</v>
      </c>
      <c r="AC183" s="90">
        <f t="shared" si="31"/>
        <v>1.0414600000000001</v>
      </c>
      <c r="AD183" s="90">
        <f t="shared" si="31"/>
        <v>1.0361199999999999</v>
      </c>
      <c r="AE183" s="90">
        <f t="shared" si="31"/>
        <v>1.0403800000000001</v>
      </c>
      <c r="AF183" s="92">
        <f t="shared" si="31"/>
        <v>1.0139200000000002</v>
      </c>
    </row>
    <row r="184" spans="1:32" x14ac:dyDescent="0.4">
      <c r="A184" s="82" t="s">
        <v>131</v>
      </c>
      <c r="B184" s="83" t="s">
        <v>117</v>
      </c>
      <c r="C184" s="84">
        <v>45539.755787037036</v>
      </c>
      <c r="D184" s="85">
        <v>0</v>
      </c>
      <c r="E184" s="85">
        <v>4.4999999999999997E-3</v>
      </c>
      <c r="F184" s="85">
        <v>1.6E-2</v>
      </c>
      <c r="G184" s="85">
        <v>-3.3000000000000002E-2</v>
      </c>
      <c r="H184" s="85">
        <v>-1E-4</v>
      </c>
      <c r="I184" s="85">
        <v>0</v>
      </c>
      <c r="J184" s="85">
        <v>-5.0000000000000001E-3</v>
      </c>
      <c r="K184" s="85">
        <v>1E-4</v>
      </c>
      <c r="L184" s="85">
        <v>2.9999999999999997E-4</v>
      </c>
      <c r="M184" s="85">
        <v>-2.0000000000000001E-4</v>
      </c>
      <c r="N184" s="85">
        <v>-1.1999999999999999E-3</v>
      </c>
      <c r="O184" s="85">
        <v>6.9999999999999999E-4</v>
      </c>
      <c r="P184" s="85">
        <v>2.07E-2</v>
      </c>
      <c r="Q184" s="85">
        <v>-2.0999999999999999E-3</v>
      </c>
      <c r="R184" s="85">
        <v>1.14E-2</v>
      </c>
      <c r="S184" s="85">
        <v>-1E-4</v>
      </c>
      <c r="T184" s="85">
        <v>3.9600000000000003E-2</v>
      </c>
      <c r="U184" s="85">
        <v>-1E-4</v>
      </c>
      <c r="V184" s="85">
        <v>-4.0000000000000002E-4</v>
      </c>
      <c r="W184" s="85">
        <v>8.0000000000000004E-4</v>
      </c>
      <c r="X184" s="85">
        <v>-1.15E-2</v>
      </c>
      <c r="Y184" s="85">
        <v>5.0799999999999998E-2</v>
      </c>
      <c r="Z184" s="85">
        <v>0.13700000000000001</v>
      </c>
      <c r="AA184" s="85">
        <v>2.29E-2</v>
      </c>
      <c r="AB184" s="85">
        <v>2.5999999999999999E-2</v>
      </c>
      <c r="AC184" s="85">
        <v>0</v>
      </c>
      <c r="AD184" s="85">
        <v>1.2999999999999999E-3</v>
      </c>
      <c r="AE184" s="85">
        <v>2.0000000000000001E-4</v>
      </c>
      <c r="AF184" s="86">
        <v>-8.9999999999999998E-4</v>
      </c>
    </row>
    <row r="185" spans="1:32" ht="15" thickBot="1" x14ac:dyDescent="0.45">
      <c r="A185" s="103" t="s">
        <v>211</v>
      </c>
      <c r="B185" s="104" t="s">
        <v>135</v>
      </c>
      <c r="C185" s="105">
        <v>45539.757534722223</v>
      </c>
      <c r="D185" s="106">
        <v>0</v>
      </c>
      <c r="E185" s="106">
        <v>4.1999999999999997E-3</v>
      </c>
      <c r="F185" s="106">
        <v>1E-3</v>
      </c>
      <c r="G185" s="106">
        <v>-3.6900000000000002E-2</v>
      </c>
      <c r="H185" s="106">
        <v>-1E-4</v>
      </c>
      <c r="I185" s="106">
        <v>-1E-4</v>
      </c>
      <c r="J185" s="106">
        <v>-7.4999999999999997E-3</v>
      </c>
      <c r="K185" s="106">
        <v>-2.0000000000000001E-4</v>
      </c>
      <c r="L185" s="106">
        <v>-1E-4</v>
      </c>
      <c r="M185" s="106">
        <v>-1E-4</v>
      </c>
      <c r="N185" s="106">
        <v>-1.1999999999999999E-3</v>
      </c>
      <c r="O185" s="106">
        <v>1.5E-3</v>
      </c>
      <c r="P185" s="106">
        <v>2.8400000000000002E-2</v>
      </c>
      <c r="Q185" s="106">
        <v>-1.6000000000000001E-3</v>
      </c>
      <c r="R185" s="106">
        <v>1.55E-2</v>
      </c>
      <c r="S185" s="106">
        <v>1E-4</v>
      </c>
      <c r="T185" s="106">
        <v>5.1999999999999998E-3</v>
      </c>
      <c r="U185" s="106">
        <v>-1.1000000000000001E-3</v>
      </c>
      <c r="V185" s="106">
        <v>-2.0000000000000001E-4</v>
      </c>
      <c r="W185" s="106">
        <v>-5.0000000000000001E-4</v>
      </c>
      <c r="X185" s="106">
        <v>-1.0200000000000001E-2</v>
      </c>
      <c r="Y185" s="106">
        <v>4.7100000000000003E-2</v>
      </c>
      <c r="Z185" s="106">
        <v>0.1045</v>
      </c>
      <c r="AA185" s="106">
        <v>1.9E-3</v>
      </c>
      <c r="AB185" s="106">
        <v>2.7099999999999999E-2</v>
      </c>
      <c r="AC185" s="106">
        <v>0</v>
      </c>
      <c r="AD185" s="106">
        <v>8.0000000000000004E-4</v>
      </c>
      <c r="AE185" s="106">
        <v>0</v>
      </c>
      <c r="AF185" s="107">
        <v>-1.1000000000000001E-3</v>
      </c>
    </row>
    <row r="186" spans="1:32" ht="15" thickBot="1" x14ac:dyDescent="0.45">
      <c r="A186" s="62"/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  <c r="Z186" s="63"/>
      <c r="AA186" s="63"/>
      <c r="AB186" s="63"/>
      <c r="AC186" s="63"/>
      <c r="AD186" s="63"/>
      <c r="AE186" s="63"/>
      <c r="AF186" s="64"/>
    </row>
    <row r="187" spans="1:32" s="26" customFormat="1" ht="15" thickBot="1" x14ac:dyDescent="0.45">
      <c r="A187" s="108" t="s">
        <v>1</v>
      </c>
      <c r="B187" s="109" t="s">
        <v>2</v>
      </c>
      <c r="C187" s="110" t="s">
        <v>3</v>
      </c>
      <c r="D187" s="110" t="s">
        <v>233</v>
      </c>
      <c r="E187" s="110" t="s">
        <v>234</v>
      </c>
      <c r="F187" s="110" t="s">
        <v>235</v>
      </c>
      <c r="G187" s="110" t="s">
        <v>236</v>
      </c>
      <c r="H187" s="110" t="s">
        <v>237</v>
      </c>
      <c r="I187" s="110" t="s">
        <v>238</v>
      </c>
      <c r="J187" s="110" t="s">
        <v>239</v>
      </c>
      <c r="K187" s="110" t="s">
        <v>240</v>
      </c>
      <c r="L187" s="110" t="s">
        <v>241</v>
      </c>
      <c r="M187" s="110" t="s">
        <v>242</v>
      </c>
      <c r="N187" s="110" t="s">
        <v>243</v>
      </c>
      <c r="O187" s="110" t="s">
        <v>244</v>
      </c>
      <c r="P187" s="110" t="s">
        <v>245</v>
      </c>
      <c r="Q187" s="110" t="s">
        <v>246</v>
      </c>
      <c r="R187" s="110" t="s">
        <v>247</v>
      </c>
      <c r="S187" s="110" t="s">
        <v>248</v>
      </c>
      <c r="T187" s="110" t="s">
        <v>249</v>
      </c>
      <c r="U187" s="110" t="s">
        <v>250</v>
      </c>
      <c r="V187" s="110" t="s">
        <v>251</v>
      </c>
      <c r="W187" s="110" t="s">
        <v>252</v>
      </c>
      <c r="X187" s="110" t="s">
        <v>253</v>
      </c>
      <c r="Y187" s="110" t="s">
        <v>254</v>
      </c>
      <c r="Z187" s="110" t="s">
        <v>255</v>
      </c>
      <c r="AA187" s="110" t="s">
        <v>256</v>
      </c>
      <c r="AB187" s="110" t="s">
        <v>257</v>
      </c>
      <c r="AC187" s="110" t="s">
        <v>258</v>
      </c>
      <c r="AD187" s="110" t="s">
        <v>259</v>
      </c>
      <c r="AE187" s="110" t="s">
        <v>260</v>
      </c>
      <c r="AF187" s="111" t="s">
        <v>261</v>
      </c>
    </row>
    <row r="188" spans="1:32" x14ac:dyDescent="0.4">
      <c r="A188" s="112" t="s">
        <v>273</v>
      </c>
      <c r="B188" s="113"/>
      <c r="C188" s="114"/>
      <c r="D188" s="115">
        <v>0.5</v>
      </c>
      <c r="E188" s="115">
        <v>0.5</v>
      </c>
      <c r="F188" s="115">
        <v>0.5</v>
      </c>
      <c r="G188" s="115">
        <v>0.5</v>
      </c>
      <c r="H188" s="115">
        <v>0.5</v>
      </c>
      <c r="I188" s="115">
        <v>0.5</v>
      </c>
      <c r="J188" s="115">
        <v>0.5</v>
      </c>
      <c r="K188" s="115">
        <v>0.5</v>
      </c>
      <c r="L188" s="115">
        <v>0.5</v>
      </c>
      <c r="M188" s="115">
        <v>0.5</v>
      </c>
      <c r="N188" s="115">
        <v>0.5</v>
      </c>
      <c r="O188" s="115">
        <v>0.5</v>
      </c>
      <c r="P188" s="115">
        <v>0.5</v>
      </c>
      <c r="Q188" s="115">
        <v>0.5</v>
      </c>
      <c r="R188" s="115">
        <v>0.5</v>
      </c>
      <c r="S188" s="115">
        <v>0.5</v>
      </c>
      <c r="T188" s="115">
        <v>0.5</v>
      </c>
      <c r="U188" s="115">
        <v>0.5</v>
      </c>
      <c r="V188" s="115">
        <v>0.5</v>
      </c>
      <c r="W188" s="115">
        <v>0.5</v>
      </c>
      <c r="X188" s="115">
        <v>0.5</v>
      </c>
      <c r="Y188" s="115">
        <v>0.5</v>
      </c>
      <c r="Z188" s="115">
        <v>0.5</v>
      </c>
      <c r="AA188" s="115">
        <v>0.5</v>
      </c>
      <c r="AB188" s="115">
        <v>0.5</v>
      </c>
      <c r="AC188" s="115">
        <v>0.5</v>
      </c>
      <c r="AD188" s="115">
        <v>0.5</v>
      </c>
      <c r="AE188" s="115">
        <v>0.5</v>
      </c>
      <c r="AF188" s="116">
        <v>0.5</v>
      </c>
    </row>
    <row r="189" spans="1:32" x14ac:dyDescent="0.4">
      <c r="A189" s="117" t="s">
        <v>274</v>
      </c>
      <c r="B189" s="83"/>
      <c r="C189" s="84"/>
      <c r="D189" s="118">
        <v>20</v>
      </c>
      <c r="E189" s="118">
        <v>200</v>
      </c>
      <c r="F189" s="118">
        <v>20</v>
      </c>
      <c r="G189" s="118">
        <v>20</v>
      </c>
      <c r="H189" s="118">
        <v>50</v>
      </c>
      <c r="I189" s="118">
        <v>20</v>
      </c>
      <c r="J189" s="118">
        <v>2000</v>
      </c>
      <c r="K189" s="118">
        <v>20</v>
      </c>
      <c r="L189" s="118">
        <v>20</v>
      </c>
      <c r="M189" s="118">
        <v>50</v>
      </c>
      <c r="N189" s="118">
        <v>100</v>
      </c>
      <c r="O189" s="118">
        <v>1000</v>
      </c>
      <c r="P189" s="118">
        <v>100</v>
      </c>
      <c r="Q189" s="118">
        <v>100</v>
      </c>
      <c r="R189" s="118">
        <v>2000</v>
      </c>
      <c r="S189" s="118">
        <v>50</v>
      </c>
      <c r="T189" s="118">
        <v>20</v>
      </c>
      <c r="U189" s="118">
        <v>100</v>
      </c>
      <c r="V189" s="118">
        <v>50</v>
      </c>
      <c r="W189" s="118">
        <v>200</v>
      </c>
      <c r="X189" s="118">
        <v>200</v>
      </c>
      <c r="Y189" s="118">
        <v>100</v>
      </c>
      <c r="Z189" s="118">
        <v>50</v>
      </c>
      <c r="AA189" s="118">
        <v>20</v>
      </c>
      <c r="AB189" s="118">
        <v>100</v>
      </c>
      <c r="AC189" s="118">
        <v>20</v>
      </c>
      <c r="AD189" s="118">
        <v>50</v>
      </c>
      <c r="AE189" s="118">
        <v>20</v>
      </c>
      <c r="AF189" s="119">
        <v>100</v>
      </c>
    </row>
    <row r="190" spans="1:32" s="18" customFormat="1" x14ac:dyDescent="0.4">
      <c r="A190" s="120" t="s">
        <v>275</v>
      </c>
      <c r="B190" s="121"/>
      <c r="C190" s="122"/>
      <c r="D190" s="123">
        <v>0.99999000000000005</v>
      </c>
      <c r="E190" s="123">
        <v>0.99997000000000003</v>
      </c>
      <c r="F190" s="123">
        <v>0.99999000000000005</v>
      </c>
      <c r="G190" s="123">
        <v>0.99999000000000005</v>
      </c>
      <c r="H190" s="123">
        <v>1</v>
      </c>
      <c r="I190" s="123">
        <v>1</v>
      </c>
      <c r="J190" s="123">
        <v>0.99995000000000001</v>
      </c>
      <c r="K190" s="123">
        <v>1</v>
      </c>
      <c r="L190" s="123">
        <v>1</v>
      </c>
      <c r="M190" s="123">
        <v>1</v>
      </c>
      <c r="N190" s="123">
        <v>0.99997999999999998</v>
      </c>
      <c r="O190" s="123">
        <v>1</v>
      </c>
      <c r="P190" s="123">
        <v>0.99999000000000005</v>
      </c>
      <c r="Q190" s="123">
        <v>0.99999000000000005</v>
      </c>
      <c r="R190" s="123">
        <v>0.99987999999999999</v>
      </c>
      <c r="S190" s="123">
        <v>0.99997000000000003</v>
      </c>
      <c r="T190" s="123">
        <v>0.99980999999999998</v>
      </c>
      <c r="U190" s="123">
        <v>0.99997999999999998</v>
      </c>
      <c r="V190" s="123">
        <v>0.99999000000000005</v>
      </c>
      <c r="W190" s="123">
        <v>0.99997999999999998</v>
      </c>
      <c r="X190" s="123">
        <v>0.99977000000000005</v>
      </c>
      <c r="Y190" s="123">
        <v>0.99994000000000005</v>
      </c>
      <c r="Z190" s="123">
        <v>0.99999000000000005</v>
      </c>
      <c r="AA190" s="123">
        <v>0.99997999999999998</v>
      </c>
      <c r="AB190" s="123">
        <v>0.99953000000000003</v>
      </c>
      <c r="AC190" s="123">
        <v>0.99997999999999998</v>
      </c>
      <c r="AD190" s="123">
        <v>1</v>
      </c>
      <c r="AE190" s="123">
        <v>0.99999000000000005</v>
      </c>
      <c r="AF190" s="124">
        <v>1</v>
      </c>
    </row>
    <row r="191" spans="1:32" s="129" customFormat="1" x14ac:dyDescent="0.4">
      <c r="A191" s="125" t="s">
        <v>276</v>
      </c>
      <c r="B191" s="126"/>
      <c r="C191" s="126"/>
      <c r="D191" s="127">
        <v>4.5598007778118264E-3</v>
      </c>
      <c r="E191" s="127">
        <v>4.871529299580026E-3</v>
      </c>
      <c r="F191" s="127">
        <v>6.0724656367903808E-3</v>
      </c>
      <c r="G191" s="127">
        <v>1.6215884321656136E-3</v>
      </c>
      <c r="H191" s="127">
        <v>1.1879423386680018E-4</v>
      </c>
      <c r="I191" s="127">
        <v>1.6800041666615003E-4</v>
      </c>
      <c r="J191" s="127">
        <v>3.8864661227564212E-3</v>
      </c>
      <c r="K191" s="127">
        <v>2.472899175731457E-4</v>
      </c>
      <c r="L191" s="127">
        <v>2.472899175731457E-4</v>
      </c>
      <c r="M191" s="127">
        <v>6.9999999999999999E-4</v>
      </c>
      <c r="N191" s="127">
        <v>7.6374006922076123E-4</v>
      </c>
      <c r="O191" s="127">
        <v>3.168341173758491E-3</v>
      </c>
      <c r="P191" s="127">
        <v>3.2872534677295354E-2</v>
      </c>
      <c r="Q191" s="127">
        <v>1.5923154764890871E-3</v>
      </c>
      <c r="R191" s="127">
        <v>8.0476700512218668E-3</v>
      </c>
      <c r="S191" s="127">
        <v>8.0570169417719351E-4</v>
      </c>
      <c r="T191" s="127">
        <v>5.0864652100779536E-4</v>
      </c>
      <c r="U191" s="127">
        <v>1.3509852158085714E-3</v>
      </c>
      <c r="V191" s="127">
        <v>2.493735921597687E-3</v>
      </c>
      <c r="W191" s="127">
        <v>7.2662203306349928E-3</v>
      </c>
      <c r="X191" s="127">
        <v>4.9324647672335173E-3</v>
      </c>
      <c r="Y191" s="127">
        <v>5.8515455943992508E-3</v>
      </c>
      <c r="Z191" s="127">
        <v>5.6273870561744715E-3</v>
      </c>
      <c r="AA191" s="127">
        <v>6.4430587391910875E-3</v>
      </c>
      <c r="AB191" s="127">
        <v>2.3579982145879577E-3</v>
      </c>
      <c r="AC191" s="127">
        <v>1.6800041666615003E-4</v>
      </c>
      <c r="AD191" s="127">
        <v>1.1879423386680018E-4</v>
      </c>
      <c r="AE191" s="127">
        <v>9.3286886359587894E-4</v>
      </c>
      <c r="AF191" s="128">
        <v>5.9397116933400092E-4</v>
      </c>
    </row>
    <row r="192" spans="1:32" ht="15" thickBot="1" x14ac:dyDescent="0.45">
      <c r="A192" s="130" t="s">
        <v>277</v>
      </c>
      <c r="B192" s="104"/>
      <c r="C192" s="105"/>
      <c r="D192" s="131">
        <v>4.559800777811826E-2</v>
      </c>
      <c r="E192" s="131">
        <v>4.8715292995800262E-2</v>
      </c>
      <c r="F192" s="131">
        <v>6.0724656367903806E-2</v>
      </c>
      <c r="G192" s="131">
        <v>1.6215884321656136E-2</v>
      </c>
      <c r="H192" s="131">
        <v>1.1879423386680018E-3</v>
      </c>
      <c r="I192" s="131">
        <v>1.6800041666615003E-3</v>
      </c>
      <c r="J192" s="131">
        <v>3.8864661227564212E-2</v>
      </c>
      <c r="K192" s="131">
        <v>2.4728991757314569E-3</v>
      </c>
      <c r="L192" s="131">
        <v>2.4728991757314569E-3</v>
      </c>
      <c r="M192" s="131">
        <v>7.4000000000000003E-3</v>
      </c>
      <c r="N192" s="131">
        <v>7.6374006922076123E-3</v>
      </c>
      <c r="O192" s="131">
        <v>3.1683411737584911E-2</v>
      </c>
      <c r="P192" s="131">
        <v>0.32872534677295351</v>
      </c>
      <c r="Q192" s="131">
        <v>1.5923154764890871E-2</v>
      </c>
      <c r="R192" s="131">
        <v>8.0476700512218668E-2</v>
      </c>
      <c r="S192" s="131">
        <v>8.0570169417719349E-3</v>
      </c>
      <c r="T192" s="131">
        <v>5.0864652100779534E-3</v>
      </c>
      <c r="U192" s="131">
        <v>1.3509852158085714E-2</v>
      </c>
      <c r="V192" s="131">
        <v>2.4937359215976871E-2</v>
      </c>
      <c r="W192" s="131">
        <v>7.2662203306349926E-2</v>
      </c>
      <c r="X192" s="131">
        <v>4.9324647672335173E-2</v>
      </c>
      <c r="Y192" s="131">
        <v>5.851545594399251E-2</v>
      </c>
      <c r="Z192" s="131">
        <v>5.6273870561744717E-2</v>
      </c>
      <c r="AA192" s="131">
        <v>6.4430587391910876E-2</v>
      </c>
      <c r="AB192" s="131">
        <v>2.3579982145879579E-2</v>
      </c>
      <c r="AC192" s="131">
        <v>1.6800041666615003E-3</v>
      </c>
      <c r="AD192" s="131">
        <v>1.1879423386680018E-3</v>
      </c>
      <c r="AE192" s="131">
        <v>9.328688635958789E-3</v>
      </c>
      <c r="AF192" s="132">
        <v>5.939711693340009E-3</v>
      </c>
    </row>
    <row r="193" spans="1:32" x14ac:dyDescent="0.4">
      <c r="C193" s="18"/>
    </row>
    <row r="194" spans="1:32" x14ac:dyDescent="0.4">
      <c r="C194" s="18"/>
    </row>
    <row r="195" spans="1:32" ht="15" thickBot="1" x14ac:dyDescent="0.45">
      <c r="A195" s="133" t="s">
        <v>278</v>
      </c>
      <c r="B195" s="133"/>
      <c r="C195" s="133"/>
      <c r="H195" s="26" t="s">
        <v>279</v>
      </c>
    </row>
    <row r="196" spans="1:32" ht="13.5" customHeight="1" x14ac:dyDescent="0.4">
      <c r="A196" s="134"/>
      <c r="B196" s="135" t="s">
        <v>280</v>
      </c>
      <c r="C196" s="136"/>
      <c r="D196" s="136"/>
      <c r="E196" s="137"/>
      <c r="H196" s="138">
        <v>1</v>
      </c>
      <c r="I196" s="135" t="s">
        <v>281</v>
      </c>
      <c r="J196" s="135"/>
      <c r="K196" s="135"/>
      <c r="L196" s="137"/>
    </row>
    <row r="197" spans="1:32" x14ac:dyDescent="0.4">
      <c r="A197" s="139"/>
      <c r="B197" s="140" t="s">
        <v>282</v>
      </c>
      <c r="C197" s="141"/>
      <c r="D197" s="141"/>
      <c r="E197" s="142"/>
      <c r="H197" s="143">
        <v>0.8</v>
      </c>
      <c r="I197" s="140" t="s">
        <v>283</v>
      </c>
      <c r="J197" s="140"/>
      <c r="K197" s="140"/>
      <c r="L197" s="142"/>
    </row>
    <row r="198" spans="1:32" ht="15" thickBot="1" x14ac:dyDescent="0.45">
      <c r="A198" s="144"/>
      <c r="B198" s="140" t="s">
        <v>284</v>
      </c>
      <c r="C198" s="141"/>
      <c r="D198" s="141"/>
      <c r="E198" s="142"/>
      <c r="H198" s="145">
        <v>0.7</v>
      </c>
      <c r="I198" s="146" t="s">
        <v>285</v>
      </c>
      <c r="J198" s="146"/>
      <c r="K198" s="146"/>
      <c r="L198" s="147"/>
    </row>
    <row r="199" spans="1:32" x14ac:dyDescent="0.4">
      <c r="A199" s="148"/>
      <c r="B199" s="146" t="s">
        <v>286</v>
      </c>
      <c r="C199" s="149"/>
      <c r="D199" s="149"/>
      <c r="E199" s="147"/>
      <c r="H199" s="150">
        <v>0.6</v>
      </c>
      <c r="I199" s="151" t="s">
        <v>287</v>
      </c>
      <c r="J199" s="136"/>
      <c r="K199" s="136"/>
      <c r="L199" s="137"/>
    </row>
    <row r="200" spans="1:32" ht="15" thickBot="1" x14ac:dyDescent="0.45">
      <c r="A200" s="152"/>
      <c r="B200" s="140" t="s">
        <v>288</v>
      </c>
      <c r="C200" s="141"/>
      <c r="D200" s="153"/>
      <c r="E200" s="154"/>
      <c r="F200" s="18"/>
      <c r="G200" s="18"/>
      <c r="H200" s="155">
        <v>1</v>
      </c>
      <c r="I200" s="156" t="s">
        <v>289</v>
      </c>
      <c r="J200" s="157"/>
      <c r="K200" s="157"/>
      <c r="L200" s="15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</row>
    <row r="201" spans="1:32" x14ac:dyDescent="0.4">
      <c r="A201" s="159"/>
      <c r="B201" s="140" t="s">
        <v>290</v>
      </c>
      <c r="C201" s="141"/>
      <c r="D201" s="141"/>
      <c r="E201" s="142"/>
      <c r="F201" s="18"/>
      <c r="G201" s="18"/>
      <c r="H201" s="160">
        <v>0.2</v>
      </c>
      <c r="I201" s="135" t="s">
        <v>291</v>
      </c>
      <c r="J201" s="161"/>
      <c r="K201" s="161"/>
      <c r="L201" s="162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</row>
    <row r="202" spans="1:32" ht="15" thickBot="1" x14ac:dyDescent="0.45">
      <c r="A202" s="163" t="s">
        <v>292</v>
      </c>
      <c r="B202" s="146" t="s">
        <v>293</v>
      </c>
      <c r="C202" s="149"/>
      <c r="D202" s="149"/>
      <c r="E202" s="147"/>
      <c r="F202" s="18"/>
      <c r="G202" s="18"/>
      <c r="H202" s="164">
        <v>0.21</v>
      </c>
      <c r="I202" s="165" t="s">
        <v>294</v>
      </c>
      <c r="J202" s="166"/>
      <c r="K202" s="166"/>
      <c r="L202" s="167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</row>
    <row r="203" spans="1:32" ht="15" thickBot="1" x14ac:dyDescent="0.45">
      <c r="A203" s="168" t="s">
        <v>295</v>
      </c>
      <c r="B203" s="169" t="s">
        <v>296</v>
      </c>
      <c r="C203" s="169"/>
      <c r="D203" s="169"/>
      <c r="E203" s="170"/>
      <c r="F203" s="18"/>
      <c r="G203" s="18"/>
      <c r="H203" s="171">
        <v>20</v>
      </c>
      <c r="I203" s="135" t="s">
        <v>297</v>
      </c>
      <c r="J203" s="136"/>
      <c r="K203" s="136"/>
      <c r="L203" s="137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</row>
    <row r="204" spans="1:32" ht="15" thickBot="1" x14ac:dyDescent="0.45">
      <c r="A204" s="172"/>
      <c r="B204" s="173" t="s">
        <v>298</v>
      </c>
      <c r="C204" s="63"/>
      <c r="D204" s="63"/>
      <c r="E204" s="64"/>
      <c r="H204" s="174">
        <v>21</v>
      </c>
      <c r="I204" s="140" t="s">
        <v>299</v>
      </c>
      <c r="J204" s="141"/>
      <c r="K204" s="141"/>
      <c r="L204" s="142"/>
    </row>
    <row r="205" spans="1:32" ht="15" thickBot="1" x14ac:dyDescent="0.45">
      <c r="H205" s="175">
        <v>20</v>
      </c>
      <c r="I205" s="176" t="s">
        <v>300</v>
      </c>
      <c r="J205" s="157"/>
      <c r="K205" s="157"/>
      <c r="L205" s="158"/>
    </row>
  </sheetData>
  <conditionalFormatting sqref="H201">
    <cfRule type="cellIs" dxfId="209" priority="368" operator="greaterThan">
      <formula>0.205</formula>
    </cfRule>
    <cfRule type="cellIs" dxfId="208" priority="369" operator="lessThan">
      <formula>0.2044</formula>
    </cfRule>
  </conditionalFormatting>
  <conditionalFormatting sqref="H202">
    <cfRule type="cellIs" dxfId="207" priority="366" operator="greaterThan">
      <formula>0.205</formula>
    </cfRule>
    <cfRule type="cellIs" dxfId="206" priority="367" operator="lessThan">
      <formula>0.2044</formula>
    </cfRule>
  </conditionalFormatting>
  <conditionalFormatting sqref="H203">
    <cfRule type="cellIs" dxfId="205" priority="364" operator="greaterThan">
      <formula>20.5</formula>
    </cfRule>
    <cfRule type="cellIs" dxfId="204" priority="365" operator="lessThan">
      <formula>20.44</formula>
    </cfRule>
  </conditionalFormatting>
  <conditionalFormatting sqref="H204">
    <cfRule type="cellIs" dxfId="203" priority="362" operator="greaterThan">
      <formula>20.5</formula>
    </cfRule>
    <cfRule type="cellIs" dxfId="202" priority="363" operator="lessThan">
      <formula>20.44</formula>
    </cfRule>
  </conditionalFormatting>
  <conditionalFormatting sqref="H205">
    <cfRule type="cellIs" dxfId="201" priority="360" operator="greaterThan">
      <formula>20.5</formula>
    </cfRule>
    <cfRule type="cellIs" dxfId="200" priority="361" operator="lessThan">
      <formula>20.44</formula>
    </cfRule>
  </conditionalFormatting>
  <conditionalFormatting sqref="H196">
    <cfRule type="cellIs" dxfId="199" priority="355" operator="lessThan">
      <formula>0.8</formula>
    </cfRule>
    <cfRule type="cellIs" dxfId="198" priority="356" operator="greaterThan">
      <formula>1.2</formula>
    </cfRule>
    <cfRule type="cellIs" dxfId="197" priority="357" operator="between">
      <formula>0.8</formula>
      <formula>0.9</formula>
    </cfRule>
    <cfRule type="cellIs" dxfId="196" priority="358" operator="between">
      <formula>1.1</formula>
      <formula>1.2</formula>
    </cfRule>
    <cfRule type="cellIs" dxfId="195" priority="359" operator="between">
      <formula>0.9</formula>
      <formula>1.1</formula>
    </cfRule>
  </conditionalFormatting>
  <conditionalFormatting sqref="H197">
    <cfRule type="cellIs" dxfId="194" priority="350" operator="lessThan">
      <formula>0.8</formula>
    </cfRule>
    <cfRule type="cellIs" dxfId="193" priority="351" operator="greaterThan">
      <formula>1.2</formula>
    </cfRule>
    <cfRule type="cellIs" dxfId="192" priority="352" operator="between">
      <formula>0.8</formula>
      <formula>0.9</formula>
    </cfRule>
    <cfRule type="cellIs" dxfId="191" priority="353" operator="between">
      <formula>1.1</formula>
      <formula>1.2</formula>
    </cfRule>
    <cfRule type="cellIs" dxfId="190" priority="354" operator="between">
      <formula>0.9</formula>
      <formula>1.1</formula>
    </cfRule>
  </conditionalFormatting>
  <conditionalFormatting sqref="H198">
    <cfRule type="cellIs" dxfId="189" priority="345" operator="lessThan">
      <formula>0.8</formula>
    </cfRule>
    <cfRule type="cellIs" dxfId="188" priority="346" operator="greaterThan">
      <formula>1.2</formula>
    </cfRule>
    <cfRule type="cellIs" dxfId="187" priority="347" operator="between">
      <formula>0.8</formula>
      <formula>0.9</formula>
    </cfRule>
    <cfRule type="cellIs" dxfId="186" priority="348" operator="between">
      <formula>1.1</formula>
      <formula>1.2</formula>
    </cfRule>
    <cfRule type="cellIs" dxfId="185" priority="349" operator="between">
      <formula>0.9</formula>
      <formula>1.1</formula>
    </cfRule>
  </conditionalFormatting>
  <conditionalFormatting sqref="H199">
    <cfRule type="cellIs" dxfId="184" priority="342" operator="lessThan">
      <formula>0.6499</formula>
    </cfRule>
    <cfRule type="cellIs" dxfId="183" priority="343" operator="greaterThan">
      <formula>1.351</formula>
    </cfRule>
    <cfRule type="cellIs" dxfId="182" priority="344" operator="between">
      <formula>0.65</formula>
      <formula>1.35</formula>
    </cfRule>
  </conditionalFormatting>
  <conditionalFormatting sqref="H200">
    <cfRule type="cellIs" dxfId="181" priority="339" operator="lessThan">
      <formula>0.6499</formula>
    </cfRule>
    <cfRule type="cellIs" dxfId="180" priority="340" operator="greaterThan">
      <formula>1.351</formula>
    </cfRule>
    <cfRule type="cellIs" dxfId="179" priority="341" operator="between">
      <formula>0.65</formula>
      <formula>1.35</formula>
    </cfRule>
  </conditionalFormatting>
  <conditionalFormatting sqref="E49">
    <cfRule type="cellIs" dxfId="178" priority="334" operator="lessThan">
      <formula>0.8</formula>
    </cfRule>
    <cfRule type="cellIs" dxfId="177" priority="335" operator="greaterThan">
      <formula>1.2</formula>
    </cfRule>
    <cfRule type="cellIs" dxfId="176" priority="336" operator="between">
      <formula>0.8</formula>
      <formula>0.9</formula>
    </cfRule>
    <cfRule type="cellIs" dxfId="175" priority="337" operator="between">
      <formula>1.1</formula>
      <formula>1.2</formula>
    </cfRule>
    <cfRule type="cellIs" dxfId="174" priority="338" operator="between">
      <formula>0.9</formula>
      <formula>1.1</formula>
    </cfRule>
  </conditionalFormatting>
  <conditionalFormatting sqref="O53">
    <cfRule type="cellIs" dxfId="173" priority="329" operator="lessThan">
      <formula>0.8</formula>
    </cfRule>
    <cfRule type="cellIs" dxfId="172" priority="330" operator="greaterThan">
      <formula>1.2</formula>
    </cfRule>
    <cfRule type="cellIs" dxfId="171" priority="331" operator="between">
      <formula>0.8</formula>
      <formula>0.9</formula>
    </cfRule>
    <cfRule type="cellIs" dxfId="170" priority="332" operator="between">
      <formula>1.1</formula>
      <formula>1.2</formula>
    </cfRule>
    <cfRule type="cellIs" dxfId="169" priority="333" operator="between">
      <formula>0.9</formula>
      <formula>1.1</formula>
    </cfRule>
  </conditionalFormatting>
  <conditionalFormatting sqref="S57">
    <cfRule type="cellIs" dxfId="168" priority="324" operator="lessThan">
      <formula>0.8</formula>
    </cfRule>
    <cfRule type="cellIs" dxfId="167" priority="325" operator="greaterThan">
      <formula>1.2</formula>
    </cfRule>
    <cfRule type="cellIs" dxfId="166" priority="326" operator="between">
      <formula>0.8</formula>
      <formula>0.9</formula>
    </cfRule>
    <cfRule type="cellIs" dxfId="165" priority="327" operator="between">
      <formula>1.1</formula>
      <formula>1.2</formula>
    </cfRule>
    <cfRule type="cellIs" dxfId="164" priority="328" operator="between">
      <formula>0.9</formula>
      <formula>1.1</formula>
    </cfRule>
  </conditionalFormatting>
  <conditionalFormatting sqref="J59">
    <cfRule type="cellIs" dxfId="163" priority="319" operator="lessThan">
      <formula>0.8</formula>
    </cfRule>
    <cfRule type="cellIs" dxfId="162" priority="320" operator="greaterThan">
      <formula>1.2</formula>
    </cfRule>
    <cfRule type="cellIs" dxfId="161" priority="321" operator="between">
      <formula>0.8</formula>
      <formula>0.9</formula>
    </cfRule>
    <cfRule type="cellIs" dxfId="160" priority="322" operator="between">
      <formula>1.1</formula>
      <formula>1.2</formula>
    </cfRule>
    <cfRule type="cellIs" dxfId="159" priority="323" operator="between">
      <formula>0.9</formula>
      <formula>1.1</formula>
    </cfRule>
  </conditionalFormatting>
  <conditionalFormatting sqref="R59">
    <cfRule type="cellIs" dxfId="158" priority="314" operator="lessThan">
      <formula>0.8</formula>
    </cfRule>
    <cfRule type="cellIs" dxfId="157" priority="315" operator="greaterThan">
      <formula>1.2</formula>
    </cfRule>
    <cfRule type="cellIs" dxfId="156" priority="316" operator="between">
      <formula>0.8</formula>
      <formula>0.9</formula>
    </cfRule>
    <cfRule type="cellIs" dxfId="155" priority="317" operator="between">
      <formula>1.1</formula>
      <formula>1.2</formula>
    </cfRule>
    <cfRule type="cellIs" dxfId="154" priority="318" operator="between">
      <formula>0.9</formula>
      <formula>1.1</formula>
    </cfRule>
  </conditionalFormatting>
  <conditionalFormatting sqref="AD63">
    <cfRule type="cellIs" dxfId="153" priority="309" operator="lessThan">
      <formula>0.8</formula>
    </cfRule>
    <cfRule type="cellIs" dxfId="152" priority="310" operator="greaterThan">
      <formula>1.2</formula>
    </cfRule>
    <cfRule type="cellIs" dxfId="151" priority="311" operator="between">
      <formula>0.8</formula>
      <formula>0.9</formula>
    </cfRule>
    <cfRule type="cellIs" dxfId="150" priority="312" operator="between">
      <formula>1.1</formula>
      <formula>1.2</formula>
    </cfRule>
    <cfRule type="cellIs" dxfId="149" priority="313" operator="between">
      <formula>0.9</formula>
      <formula>1.1</formula>
    </cfRule>
  </conditionalFormatting>
  <conditionalFormatting sqref="D68:AF68">
    <cfRule type="cellIs" dxfId="148" priority="304" operator="lessThan">
      <formula>0.8</formula>
    </cfRule>
    <cfRule type="cellIs" dxfId="147" priority="305" operator="greaterThan">
      <formula>1.2</formula>
    </cfRule>
    <cfRule type="cellIs" dxfId="146" priority="306" operator="between">
      <formula>0.8</formula>
      <formula>0.9</formula>
    </cfRule>
    <cfRule type="cellIs" dxfId="145" priority="307" operator="between">
      <formula>1.1</formula>
      <formula>1.2</formula>
    </cfRule>
    <cfRule type="cellIs" dxfId="144" priority="308" operator="between">
      <formula>0.9</formula>
      <formula>1.1</formula>
    </cfRule>
  </conditionalFormatting>
  <conditionalFormatting sqref="D116:AF116">
    <cfRule type="cellIs" dxfId="143" priority="284" operator="lessThan">
      <formula>0.8</formula>
    </cfRule>
    <cfRule type="cellIs" dxfId="142" priority="285" operator="greaterThan">
      <formula>1.2</formula>
    </cfRule>
    <cfRule type="cellIs" dxfId="141" priority="286" operator="between">
      <formula>0.8</formula>
      <formula>0.9</formula>
    </cfRule>
    <cfRule type="cellIs" dxfId="140" priority="287" operator="between">
      <formula>1.1</formula>
      <formula>1.2</formula>
    </cfRule>
    <cfRule type="cellIs" dxfId="139" priority="288" operator="between">
      <formula>0.9</formula>
      <formula>1.1</formula>
    </cfRule>
  </conditionalFormatting>
  <conditionalFormatting sqref="D183:AF183">
    <cfRule type="cellIs" dxfId="138" priority="279" operator="lessThan">
      <formula>0.8</formula>
    </cfRule>
    <cfRule type="cellIs" dxfId="137" priority="280" operator="greaterThan">
      <formula>1.2</formula>
    </cfRule>
    <cfRule type="cellIs" dxfId="136" priority="281" operator="between">
      <formula>0.8</formula>
      <formula>0.9</formula>
    </cfRule>
    <cfRule type="cellIs" dxfId="135" priority="282" operator="between">
      <formula>1.1</formula>
      <formula>1.2</formula>
    </cfRule>
    <cfRule type="cellIs" dxfId="134" priority="283" operator="between">
      <formula>0.9</formula>
      <formula>1.1</formula>
    </cfRule>
  </conditionalFormatting>
  <conditionalFormatting sqref="D181:AF181">
    <cfRule type="cellIs" dxfId="133" priority="276" operator="lessThan">
      <formula>0.6499</formula>
    </cfRule>
    <cfRule type="cellIs" dxfId="132" priority="277" operator="greaterThan">
      <formula>1.351</formula>
    </cfRule>
    <cfRule type="cellIs" dxfId="131" priority="278" operator="between">
      <formula>0.65</formula>
      <formula>1.35</formula>
    </cfRule>
  </conditionalFormatting>
  <conditionalFormatting sqref="D179:AF179">
    <cfRule type="cellIs" dxfId="130" priority="273" operator="lessThan">
      <formula>0.6499</formula>
    </cfRule>
    <cfRule type="cellIs" dxfId="129" priority="274" operator="greaterThan">
      <formula>1.351</formula>
    </cfRule>
    <cfRule type="cellIs" dxfId="128" priority="275" operator="between">
      <formula>0.65</formula>
      <formula>1.35</formula>
    </cfRule>
  </conditionalFormatting>
  <conditionalFormatting sqref="D114:AF114">
    <cfRule type="cellIs" dxfId="127" priority="270" operator="lessThan">
      <formula>0.6499</formula>
    </cfRule>
    <cfRule type="cellIs" dxfId="126" priority="271" operator="greaterThan">
      <formula>1.351</formula>
    </cfRule>
    <cfRule type="cellIs" dxfId="125" priority="272" operator="between">
      <formula>0.65</formula>
      <formula>1.35</formula>
    </cfRule>
  </conditionalFormatting>
  <conditionalFormatting sqref="D112:AF112">
    <cfRule type="cellIs" dxfId="124" priority="267" operator="lessThan">
      <formula>0.6499</formula>
    </cfRule>
    <cfRule type="cellIs" dxfId="123" priority="268" operator="greaterThan">
      <formula>1.351</formula>
    </cfRule>
    <cfRule type="cellIs" dxfId="122" priority="269" operator="between">
      <formula>0.65</formula>
      <formula>1.35</formula>
    </cfRule>
  </conditionalFormatting>
  <conditionalFormatting sqref="D77:AF77">
    <cfRule type="cellIs" dxfId="121" priority="249" operator="lessThan">
      <formula>0.6499</formula>
    </cfRule>
    <cfRule type="cellIs" dxfId="120" priority="250" operator="greaterThan">
      <formula>1.351</formula>
    </cfRule>
    <cfRule type="cellIs" dxfId="119" priority="251" operator="between">
      <formula>0.65</formula>
      <formula>1.35</formula>
    </cfRule>
  </conditionalFormatting>
  <conditionalFormatting sqref="D75:AF75">
    <cfRule type="cellIs" dxfId="118" priority="246" operator="lessThan">
      <formula>0.6499</formula>
    </cfRule>
    <cfRule type="cellIs" dxfId="117" priority="247" operator="greaterThan">
      <formula>1.351</formula>
    </cfRule>
    <cfRule type="cellIs" dxfId="116" priority="248" operator="between">
      <formula>0.65</formula>
      <formula>1.35</formula>
    </cfRule>
  </conditionalFormatting>
  <conditionalFormatting sqref="R73:AF73 D73:P73">
    <cfRule type="cellIs" dxfId="115" priority="244" operator="greaterThan">
      <formula>0.205</formula>
    </cfRule>
    <cfRule type="cellIs" dxfId="114" priority="245" operator="lessThan">
      <formula>0.205</formula>
    </cfRule>
  </conditionalFormatting>
  <conditionalFormatting sqref="Q73">
    <cfRule type="cellIs" dxfId="113" priority="242" operator="greaterThan">
      <formula>0.205</formula>
    </cfRule>
    <cfRule type="cellIs" dxfId="112" priority="243" operator="lessThan">
      <formula>0.205</formula>
    </cfRule>
  </conditionalFormatting>
  <conditionalFormatting sqref="R88:AF88 D88:P88">
    <cfRule type="cellIs" dxfId="111" priority="204" operator="greaterThan">
      <formula>0.205</formula>
    </cfRule>
    <cfRule type="cellIs" dxfId="110" priority="205" operator="lessThan">
      <formula>0.205</formula>
    </cfRule>
  </conditionalFormatting>
  <conditionalFormatting sqref="Q88">
    <cfRule type="cellIs" dxfId="109" priority="202" operator="greaterThan">
      <formula>0.205</formula>
    </cfRule>
    <cfRule type="cellIs" dxfId="108" priority="203" operator="lessThan">
      <formula>0.205</formula>
    </cfRule>
  </conditionalFormatting>
  <conditionalFormatting sqref="R100:AF100 D100:P100">
    <cfRule type="cellIs" dxfId="107" priority="200" operator="greaterThan">
      <formula>0.205</formula>
    </cfRule>
    <cfRule type="cellIs" dxfId="106" priority="201" operator="lessThan">
      <formula>0.205</formula>
    </cfRule>
  </conditionalFormatting>
  <conditionalFormatting sqref="Q100">
    <cfRule type="cellIs" dxfId="105" priority="198" operator="greaterThan">
      <formula>0.205</formula>
    </cfRule>
    <cfRule type="cellIs" dxfId="104" priority="199" operator="lessThan">
      <formula>0.205</formula>
    </cfRule>
  </conditionalFormatting>
  <conditionalFormatting sqref="R110:AF110 D110:P110">
    <cfRule type="cellIs" dxfId="103" priority="196" operator="greaterThan">
      <formula>0.205</formula>
    </cfRule>
    <cfRule type="cellIs" dxfId="102" priority="197" operator="lessThan">
      <formula>0.205</formula>
    </cfRule>
  </conditionalFormatting>
  <conditionalFormatting sqref="Q110">
    <cfRule type="cellIs" dxfId="101" priority="194" operator="greaterThan">
      <formula>0.205</formula>
    </cfRule>
    <cfRule type="cellIs" dxfId="100" priority="195" operator="lessThan">
      <formula>0.205</formula>
    </cfRule>
  </conditionalFormatting>
  <conditionalFormatting sqref="R142:AF142 D142:P142">
    <cfRule type="cellIs" dxfId="99" priority="192" operator="greaterThan">
      <formula>0.205</formula>
    </cfRule>
    <cfRule type="cellIs" dxfId="98" priority="193" operator="lessThan">
      <formula>0.205</formula>
    </cfRule>
  </conditionalFormatting>
  <conditionalFormatting sqref="Q142">
    <cfRule type="cellIs" dxfId="97" priority="190" operator="greaterThan">
      <formula>0.205</formula>
    </cfRule>
    <cfRule type="cellIs" dxfId="96" priority="191" operator="lessThan">
      <formula>0.205</formula>
    </cfRule>
  </conditionalFormatting>
  <conditionalFormatting sqref="R157:AF157 D157:P157">
    <cfRule type="cellIs" dxfId="95" priority="188" operator="greaterThan">
      <formula>0.205</formula>
    </cfRule>
    <cfRule type="cellIs" dxfId="94" priority="189" operator="lessThan">
      <formula>0.205</formula>
    </cfRule>
  </conditionalFormatting>
  <conditionalFormatting sqref="Q157">
    <cfRule type="cellIs" dxfId="93" priority="186" operator="greaterThan">
      <formula>0.205</formula>
    </cfRule>
    <cfRule type="cellIs" dxfId="92" priority="187" operator="lessThan">
      <formula>0.205</formula>
    </cfRule>
  </conditionalFormatting>
  <conditionalFormatting sqref="R163:AF163 D163:P163">
    <cfRule type="cellIs" dxfId="91" priority="184" operator="greaterThan">
      <formula>0.205</formula>
    </cfRule>
    <cfRule type="cellIs" dxfId="90" priority="185" operator="lessThan">
      <formula>0.205</formula>
    </cfRule>
  </conditionalFormatting>
  <conditionalFormatting sqref="Q163">
    <cfRule type="cellIs" dxfId="89" priority="182" operator="greaterThan">
      <formula>0.205</formula>
    </cfRule>
    <cfRule type="cellIs" dxfId="88" priority="183" operator="lessThan">
      <formula>0.205</formula>
    </cfRule>
  </conditionalFormatting>
  <conditionalFormatting sqref="R160:AF160 D160:P160">
    <cfRule type="cellIs" dxfId="87" priority="180" operator="greaterThan">
      <formula>0.205</formula>
    </cfRule>
    <cfRule type="cellIs" dxfId="86" priority="181" operator="lessThan">
      <formula>0.205</formula>
    </cfRule>
  </conditionalFormatting>
  <conditionalFormatting sqref="Q160">
    <cfRule type="cellIs" dxfId="85" priority="178" operator="greaterThan">
      <formula>0.205</formula>
    </cfRule>
    <cfRule type="cellIs" dxfId="84" priority="179" operator="lessThan">
      <formula>0.205</formula>
    </cfRule>
  </conditionalFormatting>
  <conditionalFormatting sqref="R177:AF177 D177:P177">
    <cfRule type="cellIs" dxfId="83" priority="176" operator="greaterThan">
      <formula>0.205</formula>
    </cfRule>
    <cfRule type="cellIs" dxfId="82" priority="177" operator="lessThan">
      <formula>0.205</formula>
    </cfRule>
  </conditionalFormatting>
  <conditionalFormatting sqref="Q177">
    <cfRule type="cellIs" dxfId="81" priority="174" operator="greaterThan">
      <formula>0.205</formula>
    </cfRule>
    <cfRule type="cellIs" dxfId="80" priority="175" operator="lessThan">
      <formula>0.205</formula>
    </cfRule>
  </conditionalFormatting>
  <conditionalFormatting sqref="D173:AF173">
    <cfRule type="cellIs" dxfId="79" priority="169" operator="lessThan">
      <formula>0.8</formula>
    </cfRule>
    <cfRule type="cellIs" dxfId="78" priority="170" operator="greaterThan">
      <formula>1.2</formula>
    </cfRule>
    <cfRule type="cellIs" dxfId="77" priority="171" operator="between">
      <formula>0.8</formula>
      <formula>0.9</formula>
    </cfRule>
    <cfRule type="cellIs" dxfId="76" priority="172" operator="between">
      <formula>1.1</formula>
      <formula>1.2</formula>
    </cfRule>
    <cfRule type="cellIs" dxfId="75" priority="173" operator="between">
      <formula>0.9</formula>
      <formula>1.1</formula>
    </cfRule>
  </conditionalFormatting>
  <conditionalFormatting sqref="D137:AF137">
    <cfRule type="cellIs" dxfId="74" priority="164" operator="lessThan">
      <formula>0.8</formula>
    </cfRule>
    <cfRule type="cellIs" dxfId="73" priority="165" operator="greaterThan">
      <formula>1.2</formula>
    </cfRule>
    <cfRule type="cellIs" dxfId="72" priority="166" operator="between">
      <formula>0.8</formula>
      <formula>0.9</formula>
    </cfRule>
    <cfRule type="cellIs" dxfId="71" priority="167" operator="between">
      <formula>1.1</formula>
      <formula>1.2</formula>
    </cfRule>
    <cfRule type="cellIs" dxfId="70" priority="168" operator="between">
      <formula>0.9</formula>
      <formula>1.1</formula>
    </cfRule>
  </conditionalFormatting>
  <conditionalFormatting sqref="D122:AF122">
    <cfRule type="cellIs" dxfId="69" priority="159" operator="lessThan">
      <formula>0.8</formula>
    </cfRule>
    <cfRule type="cellIs" dxfId="68" priority="160" operator="greaterThan">
      <formula>1.2</formula>
    </cfRule>
    <cfRule type="cellIs" dxfId="67" priority="161" operator="between">
      <formula>0.8</formula>
      <formula>0.9</formula>
    </cfRule>
    <cfRule type="cellIs" dxfId="66" priority="162" operator="between">
      <formula>1.1</formula>
      <formula>1.2</formula>
    </cfRule>
    <cfRule type="cellIs" dxfId="65" priority="163" operator="between">
      <formula>0.9</formula>
      <formula>1.1</formula>
    </cfRule>
  </conditionalFormatting>
  <conditionalFormatting sqref="D83:AF83">
    <cfRule type="cellIs" dxfId="64" priority="154" operator="lessThan">
      <formula>0.8</formula>
    </cfRule>
    <cfRule type="cellIs" dxfId="63" priority="155" operator="greaterThan">
      <formula>1.2</formula>
    </cfRule>
    <cfRule type="cellIs" dxfId="62" priority="156" operator="between">
      <formula>0.8</formula>
      <formula>0.9</formula>
    </cfRule>
    <cfRule type="cellIs" dxfId="61" priority="157" operator="between">
      <formula>1.1</formula>
      <formula>1.2</formula>
    </cfRule>
    <cfRule type="cellIs" dxfId="60" priority="158" operator="between">
      <formula>0.9</formula>
      <formula>1.1</formula>
    </cfRule>
  </conditionalFormatting>
  <conditionalFormatting sqref="D79:AF79">
    <cfRule type="cellIs" dxfId="59" priority="104" operator="lessThan">
      <formula>0.8</formula>
    </cfRule>
    <cfRule type="cellIs" dxfId="58" priority="105" operator="greaterThan">
      <formula>1.2</formula>
    </cfRule>
    <cfRule type="cellIs" dxfId="57" priority="106" operator="between">
      <formula>0.8</formula>
      <formula>0.9</formula>
    </cfRule>
    <cfRule type="cellIs" dxfId="56" priority="107" operator="between">
      <formula>1.1</formula>
      <formula>1.2</formula>
    </cfRule>
    <cfRule type="cellIs" dxfId="55" priority="108" operator="between">
      <formula>0.9</formula>
      <formula>1.1</formula>
    </cfRule>
  </conditionalFormatting>
  <conditionalFormatting sqref="D91:P91 R91:AF91">
    <cfRule type="cellIs" dxfId="54" priority="89" operator="greaterThan">
      <formula>1.3</formula>
    </cfRule>
    <cfRule type="cellIs" dxfId="53" priority="90" operator="lessThan">
      <formula>0.7</formula>
    </cfRule>
    <cfRule type="cellIs" dxfId="52" priority="91" operator="between">
      <formula>0.7</formula>
      <formula>0.8</formula>
    </cfRule>
    <cfRule type="cellIs" dxfId="51" priority="92" operator="between">
      <formula>1.2</formula>
      <formula>1.3</formula>
    </cfRule>
    <cfRule type="cellIs" dxfId="50" priority="93" operator="between">
      <formula>0.8</formula>
      <formula>1.2</formula>
    </cfRule>
  </conditionalFormatting>
  <conditionalFormatting sqref="D94:P94 R94:AF94">
    <cfRule type="cellIs" dxfId="49" priority="84" operator="greaterThan">
      <formula>1.3</formula>
    </cfRule>
    <cfRule type="cellIs" dxfId="48" priority="85" operator="lessThan">
      <formula>0.7</formula>
    </cfRule>
    <cfRule type="cellIs" dxfId="47" priority="86" operator="between">
      <formula>0.7</formula>
      <formula>0.8</formula>
    </cfRule>
    <cfRule type="cellIs" dxfId="46" priority="87" operator="between">
      <formula>1.2</formula>
      <formula>1.3</formula>
    </cfRule>
    <cfRule type="cellIs" dxfId="45" priority="88" operator="between">
      <formula>0.8</formula>
      <formula>1.2</formula>
    </cfRule>
  </conditionalFormatting>
  <conditionalFormatting sqref="D154:P154 R154:AF154">
    <cfRule type="cellIs" dxfId="44" priority="79" operator="greaterThan">
      <formula>1.3</formula>
    </cfRule>
    <cfRule type="cellIs" dxfId="43" priority="80" operator="lessThan">
      <formula>0.7</formula>
    </cfRule>
    <cfRule type="cellIs" dxfId="42" priority="81" operator="between">
      <formula>0.7</formula>
      <formula>0.8</formula>
    </cfRule>
    <cfRule type="cellIs" dxfId="41" priority="82" operator="between">
      <formula>1.2</formula>
      <formula>1.3</formula>
    </cfRule>
    <cfRule type="cellIs" dxfId="40" priority="83" operator="between">
      <formula>0.8</formula>
      <formula>1.2</formula>
    </cfRule>
  </conditionalFormatting>
  <conditionalFormatting sqref="D151:P151 R151:AF151">
    <cfRule type="cellIs" dxfId="39" priority="74" operator="greaterThan">
      <formula>1.3</formula>
    </cfRule>
    <cfRule type="cellIs" dxfId="38" priority="75" operator="lessThan">
      <formula>0.7</formula>
    </cfRule>
    <cfRule type="cellIs" dxfId="37" priority="76" operator="between">
      <formula>0.7</formula>
      <formula>0.8</formula>
    </cfRule>
    <cfRule type="cellIs" dxfId="36" priority="77" operator="between">
      <formula>1.2</formula>
      <formula>1.3</formula>
    </cfRule>
    <cfRule type="cellIs" dxfId="35" priority="78" operator="between">
      <formula>0.8</formula>
      <formula>1.2</formula>
    </cfRule>
  </conditionalFormatting>
  <conditionalFormatting sqref="D97:P97 R97:AF97">
    <cfRule type="cellIs" dxfId="34" priority="69" operator="greaterThan">
      <formula>1.3</formula>
    </cfRule>
    <cfRule type="cellIs" dxfId="33" priority="70" operator="lessThan">
      <formula>0.7</formula>
    </cfRule>
    <cfRule type="cellIs" dxfId="32" priority="71" operator="between">
      <formula>0.7</formula>
      <formula>0.8</formula>
    </cfRule>
    <cfRule type="cellIs" dxfId="31" priority="72" operator="between">
      <formula>1.2</formula>
      <formula>1.3</formula>
    </cfRule>
    <cfRule type="cellIs" dxfId="30" priority="73" operator="between">
      <formula>0.8</formula>
      <formula>1.2</formula>
    </cfRule>
  </conditionalFormatting>
  <conditionalFormatting sqref="D103:P103 R103:AF103">
    <cfRule type="cellIs" dxfId="29" priority="34" operator="greaterThan">
      <formula>1.3</formula>
    </cfRule>
    <cfRule type="cellIs" dxfId="28" priority="35" operator="lessThan">
      <formula>0.7</formula>
    </cfRule>
    <cfRule type="cellIs" dxfId="27" priority="36" operator="between">
      <formula>0.7</formula>
      <formula>0.8</formula>
    </cfRule>
    <cfRule type="cellIs" dxfId="26" priority="37" operator="between">
      <formula>1.2</formula>
      <formula>1.3</formula>
    </cfRule>
    <cfRule type="cellIs" dxfId="25" priority="38" operator="between">
      <formula>0.8</formula>
      <formula>1.2</formula>
    </cfRule>
  </conditionalFormatting>
  <conditionalFormatting sqref="D106:P106 R106:AF106">
    <cfRule type="cellIs" dxfId="24" priority="29" operator="greaterThan">
      <formula>1.3</formula>
    </cfRule>
    <cfRule type="cellIs" dxfId="23" priority="30" operator="lessThan">
      <formula>0.7</formula>
    </cfRule>
    <cfRule type="cellIs" dxfId="22" priority="31" operator="between">
      <formula>0.7</formula>
      <formula>0.8</formula>
    </cfRule>
    <cfRule type="cellIs" dxfId="21" priority="32" operator="between">
      <formula>1.2</formula>
      <formula>1.3</formula>
    </cfRule>
    <cfRule type="cellIs" dxfId="20" priority="33" operator="between">
      <formula>0.8</formula>
      <formula>1.2</formula>
    </cfRule>
  </conditionalFormatting>
  <conditionalFormatting sqref="D145:P145 R145:AF145">
    <cfRule type="cellIs" dxfId="19" priority="24" operator="greaterThan">
      <formula>1.3</formula>
    </cfRule>
    <cfRule type="cellIs" dxfId="18" priority="25" operator="lessThan">
      <formula>0.7</formula>
    </cfRule>
    <cfRule type="cellIs" dxfId="17" priority="26" operator="between">
      <formula>0.7</formula>
      <formula>0.8</formula>
    </cfRule>
    <cfRule type="cellIs" dxfId="16" priority="27" operator="between">
      <formula>1.2</formula>
      <formula>1.3</formula>
    </cfRule>
    <cfRule type="cellIs" dxfId="15" priority="28" operator="between">
      <formula>0.8</formula>
      <formula>1.2</formula>
    </cfRule>
  </conditionalFormatting>
  <conditionalFormatting sqref="D148:P148 R148:AF148">
    <cfRule type="cellIs" dxfId="14" priority="19" operator="greaterThan">
      <formula>1.3</formula>
    </cfRule>
    <cfRule type="cellIs" dxfId="13" priority="20" operator="lessThan">
      <formula>0.7</formula>
    </cfRule>
    <cfRule type="cellIs" dxfId="12" priority="21" operator="between">
      <formula>0.7</formula>
      <formula>0.8</formula>
    </cfRule>
    <cfRule type="cellIs" dxfId="11" priority="22" operator="between">
      <formula>1.2</formula>
      <formula>1.3</formula>
    </cfRule>
    <cfRule type="cellIs" dxfId="10" priority="23" operator="between">
      <formula>0.8</formula>
      <formula>1.2</formula>
    </cfRule>
  </conditionalFormatting>
  <conditionalFormatting sqref="D166:P166 R166:AF166">
    <cfRule type="cellIs" dxfId="9" priority="14" operator="greaterThan">
      <formula>1.3</formula>
    </cfRule>
    <cfRule type="cellIs" dxfId="8" priority="15" operator="lessThan">
      <formula>0.7</formula>
    </cfRule>
    <cfRule type="cellIs" dxfId="7" priority="16" operator="between">
      <formula>0.7</formula>
      <formula>0.8</formula>
    </cfRule>
    <cfRule type="cellIs" dxfId="6" priority="17" operator="between">
      <formula>1.2</formula>
      <formula>1.3</formula>
    </cfRule>
    <cfRule type="cellIs" dxfId="5" priority="18" operator="between">
      <formula>0.8</formula>
      <formula>1.2</formula>
    </cfRule>
  </conditionalFormatting>
  <conditionalFormatting sqref="D169:P169 R169:AF169">
    <cfRule type="cellIs" dxfId="4" priority="9" operator="greaterThan">
      <formula>1.3</formula>
    </cfRule>
    <cfRule type="cellIs" dxfId="3" priority="10" operator="lessThan">
      <formula>0.7</formula>
    </cfRule>
    <cfRule type="cellIs" dxfId="2" priority="11" operator="between">
      <formula>0.7</formula>
      <formula>0.8</formula>
    </cfRule>
    <cfRule type="cellIs" dxfId="1" priority="12" operator="between">
      <formula>1.2</formula>
      <formula>1.3</formula>
    </cfRule>
    <cfRule type="cellIs" dxfId="0" priority="13" operator="between">
      <formula>0.8</formula>
      <formula>1.2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DF18C-4FF1-43B8-B132-B62C8AD3A77F}">
  <dimension ref="A2:BS95"/>
  <sheetViews>
    <sheetView workbookViewId="0"/>
  </sheetViews>
  <sheetFormatPr defaultRowHeight="14.6" x14ac:dyDescent="0.4"/>
  <cols>
    <col min="1" max="1" width="50" bestFit="1" customWidth="1"/>
    <col min="2" max="2" width="8.84375" customWidth="1"/>
    <col min="3" max="3" width="13.84375" bestFit="1" customWidth="1"/>
    <col min="4" max="4" width="7.3828125" customWidth="1"/>
    <col min="5" max="5" width="9.53515625" bestFit="1" customWidth="1"/>
    <col min="6" max="6" width="13.69140625" bestFit="1" customWidth="1"/>
    <col min="7" max="7" width="17.3046875" bestFit="1" customWidth="1"/>
    <col min="8" max="8" width="11.3828125" bestFit="1" customWidth="1"/>
    <col min="9" max="9" width="11.15234375" bestFit="1" customWidth="1"/>
    <col min="10" max="10" width="19.69140625" bestFit="1" customWidth="1"/>
    <col min="11" max="11" width="19.3046875" bestFit="1" customWidth="1"/>
    <col min="12" max="12" width="19.53515625" bestFit="1" customWidth="1"/>
    <col min="13" max="13" width="18.53515625" bestFit="1" customWidth="1"/>
    <col min="14" max="14" width="19.53515625" bestFit="1" customWidth="1"/>
    <col min="15" max="15" width="19.69140625" bestFit="1" customWidth="1"/>
    <col min="16" max="16" width="19.53515625" bestFit="1" customWidth="1"/>
    <col min="17" max="18" width="19.69140625" bestFit="1" customWidth="1"/>
    <col min="19" max="19" width="19.3046875" bestFit="1" customWidth="1"/>
    <col min="20" max="20" width="19.69140625" bestFit="1" customWidth="1"/>
    <col min="21" max="21" width="19.53515625" bestFit="1" customWidth="1"/>
    <col min="22" max="22" width="18.53515625" bestFit="1" customWidth="1"/>
    <col min="23" max="23" width="18.84375" bestFit="1" customWidth="1"/>
    <col min="24" max="24" width="20.15234375" bestFit="1" customWidth="1"/>
    <col min="25" max="26" width="20.3046875" bestFit="1" customWidth="1"/>
    <col min="27" max="27" width="19.84375" bestFit="1" customWidth="1"/>
    <col min="28" max="28" width="19.3828125" bestFit="1" customWidth="1"/>
    <col min="29" max="29" width="18.53515625" bestFit="1" customWidth="1"/>
    <col min="30" max="30" width="19.69140625" bestFit="1" customWidth="1"/>
    <col min="31" max="31" width="18.3828125" bestFit="1" customWidth="1"/>
    <col min="32" max="33" width="19.53515625" bestFit="1" customWidth="1"/>
    <col min="34" max="34" width="19" bestFit="1" customWidth="1"/>
    <col min="35" max="35" width="19.53515625" bestFit="1" customWidth="1"/>
    <col min="36" max="36" width="19.15234375" bestFit="1" customWidth="1"/>
    <col min="37" max="37" width="19" bestFit="1" customWidth="1"/>
    <col min="38" max="38" width="18.69140625" bestFit="1" customWidth="1"/>
    <col min="39" max="39" width="19.53515625" bestFit="1" customWidth="1"/>
    <col min="40" max="40" width="19" bestFit="1" customWidth="1"/>
    <col min="41" max="41" width="20.84375" bestFit="1" customWidth="1"/>
    <col min="42" max="42" width="19" bestFit="1" customWidth="1"/>
    <col min="43" max="43" width="16.3828125" bestFit="1" customWidth="1"/>
    <col min="44" max="44" width="16" bestFit="1" customWidth="1"/>
    <col min="45" max="45" width="16.3046875" bestFit="1" customWidth="1"/>
    <col min="46" max="46" width="15.3046875" bestFit="1" customWidth="1"/>
    <col min="47" max="47" width="16.3046875" bestFit="1" customWidth="1"/>
    <col min="48" max="48" width="16.3828125" bestFit="1" customWidth="1"/>
    <col min="49" max="49" width="16.3046875" bestFit="1" customWidth="1"/>
    <col min="50" max="51" width="16.3828125" bestFit="1" customWidth="1"/>
    <col min="52" max="52" width="16" bestFit="1" customWidth="1"/>
    <col min="53" max="53" width="16.3828125" bestFit="1" customWidth="1"/>
    <col min="54" max="54" width="16.3046875" bestFit="1" customWidth="1"/>
    <col min="55" max="55" width="15.3046875" bestFit="1" customWidth="1"/>
    <col min="56" max="56" width="15.53515625" bestFit="1" customWidth="1"/>
    <col min="57" max="57" width="16.84375" bestFit="1" customWidth="1"/>
    <col min="58" max="59" width="17" bestFit="1" customWidth="1"/>
    <col min="60" max="60" width="16.53515625" bestFit="1" customWidth="1"/>
    <col min="61" max="61" width="16.15234375" bestFit="1" customWidth="1"/>
    <col min="62" max="62" width="15.3046875" bestFit="1" customWidth="1"/>
    <col min="63" max="63" width="16.3828125" bestFit="1" customWidth="1"/>
    <col min="64" max="64" width="15.15234375" bestFit="1" customWidth="1"/>
    <col min="65" max="66" width="16.3046875" bestFit="1" customWidth="1"/>
    <col min="67" max="67" width="15.69140625" bestFit="1" customWidth="1"/>
    <col min="68" max="68" width="15.84375" bestFit="1" customWidth="1"/>
    <col min="69" max="69" width="15.69140625" bestFit="1" customWidth="1"/>
    <col min="70" max="70" width="15.3828125" bestFit="1" customWidth="1"/>
    <col min="71" max="71" width="16.3046875" bestFit="1" customWidth="1"/>
  </cols>
  <sheetData>
    <row r="2" spans="1:71" x14ac:dyDescent="0.4">
      <c r="A2" t="s">
        <v>0</v>
      </c>
    </row>
    <row r="4" spans="1:71" x14ac:dyDescent="0.4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28</v>
      </c>
      <c r="AC4" t="s">
        <v>29</v>
      </c>
      <c r="AD4" t="s">
        <v>30</v>
      </c>
      <c r="AE4" t="s">
        <v>31</v>
      </c>
      <c r="AF4" t="s">
        <v>32</v>
      </c>
      <c r="AG4" t="s">
        <v>33</v>
      </c>
      <c r="AH4" t="s">
        <v>34</v>
      </c>
      <c r="AI4" t="s">
        <v>35</v>
      </c>
      <c r="AJ4" t="s">
        <v>36</v>
      </c>
      <c r="AK4" t="s">
        <v>37</v>
      </c>
      <c r="AL4" t="s">
        <v>38</v>
      </c>
      <c r="AM4" t="s">
        <v>39</v>
      </c>
      <c r="AN4" t="s">
        <v>40</v>
      </c>
      <c r="AO4" t="s">
        <v>41</v>
      </c>
      <c r="AP4" t="s">
        <v>42</v>
      </c>
      <c r="AQ4" t="s">
        <v>43</v>
      </c>
      <c r="AR4" t="s">
        <v>44</v>
      </c>
      <c r="AS4" t="s">
        <v>45</v>
      </c>
      <c r="AT4" t="s">
        <v>46</v>
      </c>
      <c r="AU4" t="s">
        <v>47</v>
      </c>
      <c r="AV4" t="s">
        <v>48</v>
      </c>
      <c r="AW4" t="s">
        <v>49</v>
      </c>
      <c r="AX4" t="s">
        <v>50</v>
      </c>
      <c r="AY4" t="s">
        <v>51</v>
      </c>
      <c r="AZ4" t="s">
        <v>52</v>
      </c>
      <c r="BA4" t="s">
        <v>53</v>
      </c>
      <c r="BB4" t="s">
        <v>54</v>
      </c>
      <c r="BC4" t="s">
        <v>55</v>
      </c>
      <c r="BD4" t="s">
        <v>56</v>
      </c>
      <c r="BE4" t="s">
        <v>57</v>
      </c>
      <c r="BF4" t="s">
        <v>58</v>
      </c>
      <c r="BG4" t="s">
        <v>59</v>
      </c>
      <c r="BH4" t="s">
        <v>60</v>
      </c>
      <c r="BI4" t="s">
        <v>61</v>
      </c>
      <c r="BJ4" t="s">
        <v>62</v>
      </c>
      <c r="BK4" t="s">
        <v>63</v>
      </c>
      <c r="BL4" t="s">
        <v>64</v>
      </c>
      <c r="BM4" t="s">
        <v>65</v>
      </c>
      <c r="BN4" t="s">
        <v>66</v>
      </c>
      <c r="BO4" t="s">
        <v>67</v>
      </c>
      <c r="BP4" t="s">
        <v>68</v>
      </c>
      <c r="BQ4" t="s">
        <v>69</v>
      </c>
      <c r="BR4" t="s">
        <v>70</v>
      </c>
      <c r="BS4" t="s">
        <v>71</v>
      </c>
    </row>
    <row r="5" spans="1:71" x14ac:dyDescent="0.4">
      <c r="A5" s="1" t="s">
        <v>72</v>
      </c>
      <c r="B5" s="1" t="s">
        <v>73</v>
      </c>
      <c r="C5" s="2">
        <v>45539.441828703704</v>
      </c>
      <c r="J5" t="s">
        <v>74</v>
      </c>
      <c r="K5" t="s">
        <v>74</v>
      </c>
      <c r="L5" t="s">
        <v>74</v>
      </c>
      <c r="M5" t="s">
        <v>74</v>
      </c>
      <c r="N5" t="s">
        <v>74</v>
      </c>
      <c r="O5" t="s">
        <v>74</v>
      </c>
      <c r="P5" t="s">
        <v>74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75</v>
      </c>
      <c r="AO5" t="s">
        <v>75</v>
      </c>
      <c r="AP5" t="s">
        <v>75</v>
      </c>
    </row>
    <row r="6" spans="1:71" x14ac:dyDescent="0.4">
      <c r="A6" s="1" t="s">
        <v>76</v>
      </c>
      <c r="B6" s="1" t="s">
        <v>77</v>
      </c>
      <c r="C6" s="2">
        <v>45539.443576388891</v>
      </c>
      <c r="J6" t="s">
        <v>78</v>
      </c>
      <c r="K6" t="s">
        <v>78</v>
      </c>
      <c r="L6" t="s">
        <v>78</v>
      </c>
      <c r="M6" t="s">
        <v>78</v>
      </c>
      <c r="N6" t="s">
        <v>78</v>
      </c>
      <c r="O6" t="s">
        <v>78</v>
      </c>
      <c r="P6" t="s">
        <v>78</v>
      </c>
      <c r="Q6" t="s">
        <v>78</v>
      </c>
      <c r="R6" t="s">
        <v>78</v>
      </c>
      <c r="S6" t="s">
        <v>78</v>
      </c>
      <c r="T6" t="s">
        <v>78</v>
      </c>
      <c r="U6" t="s">
        <v>78</v>
      </c>
      <c r="V6" t="s">
        <v>78</v>
      </c>
      <c r="W6" t="s">
        <v>78</v>
      </c>
      <c r="X6" t="s">
        <v>78</v>
      </c>
      <c r="Y6" t="s">
        <v>78</v>
      </c>
      <c r="Z6" t="s">
        <v>78</v>
      </c>
      <c r="AA6" t="s">
        <v>78</v>
      </c>
      <c r="AB6" t="s">
        <v>78</v>
      </c>
      <c r="AC6" t="s">
        <v>78</v>
      </c>
      <c r="AD6" t="s">
        <v>78</v>
      </c>
      <c r="AE6" t="s">
        <v>78</v>
      </c>
      <c r="AF6" t="s">
        <v>78</v>
      </c>
      <c r="AG6" t="s">
        <v>78</v>
      </c>
      <c r="AH6" t="s">
        <v>78</v>
      </c>
      <c r="AI6" t="s">
        <v>78</v>
      </c>
      <c r="AJ6" t="s">
        <v>78</v>
      </c>
      <c r="AK6" t="s">
        <v>78</v>
      </c>
      <c r="AL6" t="s">
        <v>78</v>
      </c>
      <c r="AM6" t="s">
        <v>78</v>
      </c>
      <c r="AN6" t="s">
        <v>79</v>
      </c>
      <c r="AO6" t="s">
        <v>75</v>
      </c>
      <c r="AP6" t="s">
        <v>75</v>
      </c>
    </row>
    <row r="7" spans="1:71" x14ac:dyDescent="0.4">
      <c r="A7" s="1" t="s">
        <v>80</v>
      </c>
      <c r="B7" s="1" t="s">
        <v>77</v>
      </c>
      <c r="C7" s="2">
        <v>45539.445324074077</v>
      </c>
      <c r="J7" t="s">
        <v>81</v>
      </c>
      <c r="K7" t="s">
        <v>81</v>
      </c>
      <c r="L7" t="s">
        <v>81</v>
      </c>
      <c r="M7" t="s">
        <v>81</v>
      </c>
      <c r="N7" t="s">
        <v>81</v>
      </c>
      <c r="O7" t="s">
        <v>81</v>
      </c>
      <c r="P7" t="s">
        <v>81</v>
      </c>
      <c r="Q7" t="s">
        <v>81</v>
      </c>
      <c r="R7" t="s">
        <v>81</v>
      </c>
      <c r="S7" t="s">
        <v>81</v>
      </c>
      <c r="T7" t="s">
        <v>81</v>
      </c>
      <c r="U7" t="s">
        <v>81</v>
      </c>
      <c r="V7" t="s">
        <v>81</v>
      </c>
      <c r="W7" t="s">
        <v>81</v>
      </c>
      <c r="X7" t="s">
        <v>81</v>
      </c>
      <c r="Y7" t="s">
        <v>81</v>
      </c>
      <c r="Z7" t="s">
        <v>81</v>
      </c>
      <c r="AA7" t="s">
        <v>81</v>
      </c>
      <c r="AB7" t="s">
        <v>81</v>
      </c>
      <c r="AC7" t="s">
        <v>81</v>
      </c>
      <c r="AD7" t="s">
        <v>81</v>
      </c>
      <c r="AE7" t="s">
        <v>81</v>
      </c>
      <c r="AF7" t="s">
        <v>81</v>
      </c>
      <c r="AG7" t="s">
        <v>81</v>
      </c>
      <c r="AH7" t="s">
        <v>81</v>
      </c>
      <c r="AI7" t="s">
        <v>81</v>
      </c>
      <c r="AJ7" t="s">
        <v>81</v>
      </c>
      <c r="AK7" t="s">
        <v>81</v>
      </c>
      <c r="AL7" t="s">
        <v>81</v>
      </c>
      <c r="AM7" t="s">
        <v>81</v>
      </c>
      <c r="AN7" t="s">
        <v>82</v>
      </c>
      <c r="AO7" t="s">
        <v>75</v>
      </c>
      <c r="AP7" t="s">
        <v>83</v>
      </c>
    </row>
    <row r="8" spans="1:71" x14ac:dyDescent="0.4">
      <c r="A8" s="1" t="s">
        <v>84</v>
      </c>
      <c r="B8" s="1" t="s">
        <v>77</v>
      </c>
      <c r="C8" s="2">
        <v>45539.447083333333</v>
      </c>
      <c r="J8" t="s">
        <v>85</v>
      </c>
      <c r="K8" t="s">
        <v>85</v>
      </c>
      <c r="L8" t="s">
        <v>85</v>
      </c>
      <c r="M8" t="s">
        <v>85</v>
      </c>
      <c r="N8" t="s">
        <v>85</v>
      </c>
      <c r="O8" t="s">
        <v>85</v>
      </c>
      <c r="P8" t="s">
        <v>85</v>
      </c>
      <c r="Q8" t="s">
        <v>85</v>
      </c>
      <c r="R8" t="s">
        <v>85</v>
      </c>
      <c r="S8" t="s">
        <v>85</v>
      </c>
      <c r="T8" t="s">
        <v>85</v>
      </c>
      <c r="U8" t="s">
        <v>85</v>
      </c>
      <c r="V8" t="s">
        <v>85</v>
      </c>
      <c r="W8" t="s">
        <v>85</v>
      </c>
      <c r="X8" t="s">
        <v>85</v>
      </c>
      <c r="Y8" t="s">
        <v>85</v>
      </c>
      <c r="Z8" t="s">
        <v>85</v>
      </c>
      <c r="AA8" t="s">
        <v>85</v>
      </c>
      <c r="AB8" t="s">
        <v>85</v>
      </c>
      <c r="AC8" t="s">
        <v>85</v>
      </c>
      <c r="AD8" t="s">
        <v>85</v>
      </c>
      <c r="AE8" t="s">
        <v>85</v>
      </c>
      <c r="AF8" t="s">
        <v>85</v>
      </c>
      <c r="AG8" t="s">
        <v>85</v>
      </c>
      <c r="AH8" t="s">
        <v>85</v>
      </c>
      <c r="AI8" t="s">
        <v>85</v>
      </c>
      <c r="AJ8" t="s">
        <v>85</v>
      </c>
      <c r="AK8" t="s">
        <v>85</v>
      </c>
      <c r="AL8" t="s">
        <v>85</v>
      </c>
      <c r="AM8" t="s">
        <v>85</v>
      </c>
      <c r="AN8" t="s">
        <v>82</v>
      </c>
      <c r="AO8" t="s">
        <v>86</v>
      </c>
      <c r="AP8" t="s">
        <v>86</v>
      </c>
    </row>
    <row r="9" spans="1:71" x14ac:dyDescent="0.4">
      <c r="A9" s="1" t="s">
        <v>87</v>
      </c>
      <c r="B9" s="1" t="s">
        <v>77</v>
      </c>
      <c r="C9" s="2">
        <v>45539.448831018519</v>
      </c>
      <c r="J9" t="s">
        <v>88</v>
      </c>
      <c r="K9" t="s">
        <v>88</v>
      </c>
      <c r="L9" t="s">
        <v>88</v>
      </c>
      <c r="M9" t="s">
        <v>88</v>
      </c>
      <c r="N9" t="s">
        <v>88</v>
      </c>
      <c r="O9" t="s">
        <v>88</v>
      </c>
      <c r="P9" t="s">
        <v>88</v>
      </c>
      <c r="Q9" t="s">
        <v>88</v>
      </c>
      <c r="R9" t="s">
        <v>88</v>
      </c>
      <c r="S9" t="s">
        <v>88</v>
      </c>
      <c r="T9" t="s">
        <v>88</v>
      </c>
      <c r="U9" t="s">
        <v>88</v>
      </c>
      <c r="V9" t="s">
        <v>88</v>
      </c>
      <c r="W9" t="s">
        <v>88</v>
      </c>
      <c r="X9" t="s">
        <v>88</v>
      </c>
      <c r="Y9" t="s">
        <v>88</v>
      </c>
      <c r="Z9" t="s">
        <v>88</v>
      </c>
      <c r="AA9" t="s">
        <v>88</v>
      </c>
      <c r="AB9" t="s">
        <v>88</v>
      </c>
      <c r="AC9" t="s">
        <v>88</v>
      </c>
      <c r="AD9" t="s">
        <v>88</v>
      </c>
      <c r="AE9" t="s">
        <v>88</v>
      </c>
      <c r="AF9" t="s">
        <v>88</v>
      </c>
      <c r="AG9" t="s">
        <v>88</v>
      </c>
      <c r="AH9" t="s">
        <v>88</v>
      </c>
      <c r="AI9" t="s">
        <v>88</v>
      </c>
      <c r="AJ9" t="s">
        <v>88</v>
      </c>
      <c r="AK9" t="s">
        <v>88</v>
      </c>
      <c r="AL9" t="s">
        <v>88</v>
      </c>
      <c r="AM9" t="s">
        <v>88</v>
      </c>
      <c r="AN9" t="s">
        <v>75</v>
      </c>
      <c r="AO9" t="s">
        <v>86</v>
      </c>
      <c r="AP9" t="s">
        <v>86</v>
      </c>
    </row>
    <row r="10" spans="1:71" x14ac:dyDescent="0.4">
      <c r="A10" s="1" t="s">
        <v>89</v>
      </c>
      <c r="B10" s="1" t="s">
        <v>77</v>
      </c>
      <c r="C10" s="2">
        <v>45539.450567129628</v>
      </c>
      <c r="J10" t="s">
        <v>90</v>
      </c>
      <c r="K10" t="s">
        <v>90</v>
      </c>
      <c r="L10" t="s">
        <v>90</v>
      </c>
      <c r="M10" t="s">
        <v>90</v>
      </c>
      <c r="N10" t="s">
        <v>90</v>
      </c>
      <c r="O10" t="s">
        <v>90</v>
      </c>
      <c r="P10" t="s">
        <v>90</v>
      </c>
      <c r="Q10" t="s">
        <v>90</v>
      </c>
      <c r="R10" t="s">
        <v>90</v>
      </c>
      <c r="S10" t="s">
        <v>90</v>
      </c>
      <c r="T10" t="s">
        <v>90</v>
      </c>
      <c r="U10" t="s">
        <v>90</v>
      </c>
      <c r="V10" t="s">
        <v>90</v>
      </c>
      <c r="W10" t="s">
        <v>90</v>
      </c>
      <c r="X10" t="s">
        <v>90</v>
      </c>
      <c r="Y10" t="s">
        <v>90</v>
      </c>
      <c r="Z10" t="s">
        <v>90</v>
      </c>
      <c r="AA10" t="s">
        <v>90</v>
      </c>
      <c r="AB10" t="s">
        <v>90</v>
      </c>
      <c r="AC10" t="s">
        <v>90</v>
      </c>
      <c r="AD10" t="s">
        <v>90</v>
      </c>
      <c r="AE10" t="s">
        <v>90</v>
      </c>
      <c r="AF10" t="s">
        <v>90</v>
      </c>
      <c r="AG10" t="s">
        <v>90</v>
      </c>
      <c r="AH10" t="s">
        <v>90</v>
      </c>
      <c r="AI10" t="s">
        <v>90</v>
      </c>
      <c r="AJ10" t="s">
        <v>90</v>
      </c>
      <c r="AK10" t="s">
        <v>90</v>
      </c>
      <c r="AL10" t="s">
        <v>90</v>
      </c>
      <c r="AM10" t="s">
        <v>90</v>
      </c>
      <c r="AN10" t="s">
        <v>83</v>
      </c>
      <c r="AO10" t="s">
        <v>91</v>
      </c>
      <c r="AP10" t="s">
        <v>91</v>
      </c>
    </row>
    <row r="11" spans="1:71" x14ac:dyDescent="0.4">
      <c r="A11" s="1" t="s">
        <v>92</v>
      </c>
      <c r="B11" s="1" t="s">
        <v>77</v>
      </c>
      <c r="C11" s="2">
        <v>45539.452326388891</v>
      </c>
      <c r="K11" t="s">
        <v>93</v>
      </c>
      <c r="N11" t="s">
        <v>93</v>
      </c>
      <c r="P11" t="s">
        <v>93</v>
      </c>
      <c r="S11" t="s">
        <v>93</v>
      </c>
      <c r="T11" t="s">
        <v>93</v>
      </c>
      <c r="U11" t="s">
        <v>93</v>
      </c>
      <c r="V11" t="s">
        <v>93</v>
      </c>
      <c r="W11" t="s">
        <v>93</v>
      </c>
      <c r="X11" t="s">
        <v>93</v>
      </c>
      <c r="Y11" t="s">
        <v>93</v>
      </c>
      <c r="AA11" t="s">
        <v>93</v>
      </c>
      <c r="AB11" t="s">
        <v>93</v>
      </c>
      <c r="AC11" t="s">
        <v>93</v>
      </c>
      <c r="AD11" t="s">
        <v>93</v>
      </c>
      <c r="AE11" t="s">
        <v>93</v>
      </c>
      <c r="AF11" t="s">
        <v>93</v>
      </c>
      <c r="AH11" t="s">
        <v>93</v>
      </c>
      <c r="AK11" t="s">
        <v>93</v>
      </c>
      <c r="AM11" t="s">
        <v>93</v>
      </c>
      <c r="AN11" t="s">
        <v>91</v>
      </c>
      <c r="AO11" t="s">
        <v>94</v>
      </c>
      <c r="AP11" t="s">
        <v>94</v>
      </c>
    </row>
    <row r="12" spans="1:71" x14ac:dyDescent="0.4">
      <c r="A12" s="1" t="s">
        <v>95</v>
      </c>
      <c r="B12" s="1" t="s">
        <v>77</v>
      </c>
      <c r="C12" s="2">
        <v>45539.454062500001</v>
      </c>
      <c r="K12" t="s">
        <v>96</v>
      </c>
      <c r="P12" t="s">
        <v>96</v>
      </c>
      <c r="T12" t="s">
        <v>96</v>
      </c>
      <c r="U12" t="s">
        <v>96</v>
      </c>
      <c r="V12" t="s">
        <v>96</v>
      </c>
      <c r="W12" t="s">
        <v>96</v>
      </c>
      <c r="X12" t="s">
        <v>96</v>
      </c>
      <c r="AA12" t="s">
        <v>96</v>
      </c>
      <c r="AD12" t="s">
        <v>96</v>
      </c>
      <c r="AH12" t="s">
        <v>96</v>
      </c>
      <c r="AM12" t="s">
        <v>96</v>
      </c>
      <c r="AN12" t="s">
        <v>94</v>
      </c>
      <c r="AO12" t="s">
        <v>97</v>
      </c>
      <c r="AP12" t="s">
        <v>97</v>
      </c>
    </row>
    <row r="13" spans="1:71" x14ac:dyDescent="0.4">
      <c r="A13" s="1" t="s">
        <v>98</v>
      </c>
      <c r="B13" s="1" t="s">
        <v>77</v>
      </c>
      <c r="C13" s="2">
        <v>45539.455810185187</v>
      </c>
      <c r="AC13" t="s">
        <v>96</v>
      </c>
      <c r="AE13" t="s">
        <v>96</v>
      </c>
      <c r="AN13" t="s">
        <v>82</v>
      </c>
      <c r="AO13" t="s">
        <v>83</v>
      </c>
      <c r="AP13" t="s">
        <v>83</v>
      </c>
    </row>
    <row r="14" spans="1:71" x14ac:dyDescent="0.4">
      <c r="A14" s="1" t="s">
        <v>99</v>
      </c>
      <c r="B14" s="1" t="s">
        <v>77</v>
      </c>
      <c r="C14" s="2">
        <v>45539.457569444443</v>
      </c>
      <c r="K14" t="s">
        <v>100</v>
      </c>
      <c r="P14" t="s">
        <v>100</v>
      </c>
      <c r="U14" t="s">
        <v>100</v>
      </c>
      <c r="X14" t="s">
        <v>100</v>
      </c>
      <c r="AN14" t="s">
        <v>101</v>
      </c>
      <c r="AO14" t="s">
        <v>102</v>
      </c>
      <c r="AP14" t="s">
        <v>102</v>
      </c>
    </row>
    <row r="15" spans="1:71" x14ac:dyDescent="0.4">
      <c r="A15" s="1" t="s">
        <v>103</v>
      </c>
      <c r="B15" s="1" t="s">
        <v>77</v>
      </c>
      <c r="C15" s="2">
        <v>45539.459317129629</v>
      </c>
      <c r="P15" t="s">
        <v>104</v>
      </c>
      <c r="X15" t="s">
        <v>104</v>
      </c>
      <c r="AN15" t="s">
        <v>94</v>
      </c>
      <c r="AO15" t="s">
        <v>105</v>
      </c>
      <c r="AP15" t="s">
        <v>105</v>
      </c>
    </row>
    <row r="16" spans="1:71" x14ac:dyDescent="0.4">
      <c r="A16" s="1" t="s">
        <v>106</v>
      </c>
      <c r="B16" s="1" t="s">
        <v>77</v>
      </c>
      <c r="C16" s="2">
        <v>45539.461064814815</v>
      </c>
      <c r="P16" t="s">
        <v>107</v>
      </c>
      <c r="X16" t="s">
        <v>107</v>
      </c>
      <c r="AN16" t="s">
        <v>97</v>
      </c>
      <c r="AO16" t="s">
        <v>108</v>
      </c>
      <c r="AP16" t="s">
        <v>108</v>
      </c>
    </row>
    <row r="17" spans="1:71" x14ac:dyDescent="0.4">
      <c r="A17" s="1" t="s">
        <v>109</v>
      </c>
      <c r="B17" s="1" t="s">
        <v>77</v>
      </c>
      <c r="C17" s="2">
        <v>45539.462812500002</v>
      </c>
      <c r="P17" t="s">
        <v>110</v>
      </c>
      <c r="X17" t="s">
        <v>110</v>
      </c>
      <c r="AN17" t="s">
        <v>111</v>
      </c>
      <c r="AO17" t="s">
        <v>112</v>
      </c>
      <c r="AP17" t="s">
        <v>112</v>
      </c>
    </row>
    <row r="18" spans="1:71" x14ac:dyDescent="0.4">
      <c r="A18" s="1" t="s">
        <v>113</v>
      </c>
      <c r="B18" s="1" t="s">
        <v>77</v>
      </c>
      <c r="C18" s="2">
        <v>45539.464548611111</v>
      </c>
      <c r="AC18" t="s">
        <v>100</v>
      </c>
      <c r="AE18" t="s">
        <v>100</v>
      </c>
      <c r="AN18" t="s">
        <v>82</v>
      </c>
      <c r="AO18" t="s">
        <v>75</v>
      </c>
      <c r="AP18" t="s">
        <v>75</v>
      </c>
    </row>
    <row r="19" spans="1:71" x14ac:dyDescent="0.4">
      <c r="A19" s="1" t="s">
        <v>114</v>
      </c>
      <c r="B19" s="1" t="s">
        <v>77</v>
      </c>
      <c r="C19" s="2">
        <v>45539.466296296298</v>
      </c>
      <c r="AD19" t="s">
        <v>100</v>
      </c>
      <c r="AN19" t="s">
        <v>75</v>
      </c>
      <c r="AO19" t="s">
        <v>83</v>
      </c>
      <c r="AP19" t="s">
        <v>83</v>
      </c>
    </row>
    <row r="20" spans="1:71" x14ac:dyDescent="0.4">
      <c r="A20" s="1" t="s">
        <v>115</v>
      </c>
      <c r="B20" s="1" t="s">
        <v>77</v>
      </c>
      <c r="C20" s="2">
        <v>45539.468043981484</v>
      </c>
      <c r="U20" t="s">
        <v>107</v>
      </c>
      <c r="AN20" t="s">
        <v>86</v>
      </c>
      <c r="AO20" t="s">
        <v>91</v>
      </c>
      <c r="AP20" t="s">
        <v>101</v>
      </c>
    </row>
    <row r="21" spans="1:71" x14ac:dyDescent="0.4">
      <c r="A21" s="1" t="s">
        <v>116</v>
      </c>
      <c r="B21" s="1" t="s">
        <v>117</v>
      </c>
      <c r="C21" s="2">
        <v>45539.46979166667</v>
      </c>
      <c r="J21">
        <v>2.9999999999999997E-4</v>
      </c>
      <c r="K21">
        <v>1.1999999999999999E-3</v>
      </c>
      <c r="L21">
        <v>4.7999999999999996E-3</v>
      </c>
      <c r="M21">
        <v>3.0300000000000001E-2</v>
      </c>
      <c r="N21">
        <v>-1E-4</v>
      </c>
      <c r="O21">
        <v>-1E-4</v>
      </c>
      <c r="P21">
        <v>5.7999999999999996E-3</v>
      </c>
      <c r="Q21">
        <v>1E-4</v>
      </c>
      <c r="R21">
        <v>-2.9999999999999997E-4</v>
      </c>
      <c r="S21">
        <v>2.0000000000000001E-4</v>
      </c>
      <c r="T21">
        <v>-5.9999999999999995E-4</v>
      </c>
      <c r="U21">
        <v>1.9900000000000001E-2</v>
      </c>
      <c r="V21">
        <v>3.1600000000000003E-2</v>
      </c>
      <c r="W21">
        <v>-5.0000000000000001E-4</v>
      </c>
      <c r="X21">
        <v>1.9800000000000002E-2</v>
      </c>
      <c r="Y21">
        <v>0</v>
      </c>
      <c r="Z21">
        <v>5.7999999999999996E-3</v>
      </c>
      <c r="AA21">
        <v>8.9999999999999998E-4</v>
      </c>
      <c r="AB21">
        <v>1E-4</v>
      </c>
      <c r="AC21">
        <v>5.4999999999999997E-3</v>
      </c>
      <c r="AD21">
        <v>-8.0999999999999996E-3</v>
      </c>
      <c r="AE21">
        <v>7.4000000000000003E-3</v>
      </c>
      <c r="AF21">
        <v>0.10390000000000001</v>
      </c>
      <c r="AG21">
        <v>4.7999999999999996E-3</v>
      </c>
      <c r="AH21">
        <v>2.35E-2</v>
      </c>
      <c r="AI21">
        <v>2.0000000000000001E-4</v>
      </c>
      <c r="AJ21">
        <v>0</v>
      </c>
      <c r="AK21">
        <v>1E-4</v>
      </c>
      <c r="AL21">
        <v>0</v>
      </c>
      <c r="AM21">
        <v>-1E-3</v>
      </c>
      <c r="AN21">
        <v>1.01</v>
      </c>
      <c r="AO21">
        <v>1</v>
      </c>
      <c r="AP21">
        <v>0.99</v>
      </c>
      <c r="AQ21">
        <v>2.9999999999999997E-4</v>
      </c>
      <c r="AR21">
        <v>1.1999999999999999E-3</v>
      </c>
      <c r="AS21">
        <v>4.7999999999999996E-3</v>
      </c>
      <c r="AT21">
        <v>3.0300000000000001E-2</v>
      </c>
      <c r="AU21">
        <v>-1E-4</v>
      </c>
      <c r="AV21">
        <v>-1E-4</v>
      </c>
      <c r="AW21">
        <v>5.7999999999999996E-3</v>
      </c>
      <c r="AX21">
        <v>1E-4</v>
      </c>
      <c r="AY21">
        <v>-2.9999999999999997E-4</v>
      </c>
      <c r="AZ21">
        <v>2.0000000000000001E-4</v>
      </c>
      <c r="BA21">
        <v>-5.9999999999999995E-4</v>
      </c>
      <c r="BB21">
        <v>1.9900000000000001E-2</v>
      </c>
      <c r="BC21">
        <v>3.1600000000000003E-2</v>
      </c>
      <c r="BD21">
        <v>-5.0000000000000001E-4</v>
      </c>
      <c r="BE21">
        <v>1.9800000000000002E-2</v>
      </c>
      <c r="BF21">
        <v>0</v>
      </c>
      <c r="BG21">
        <v>5.7999999999999996E-3</v>
      </c>
      <c r="BH21">
        <v>8.9999999999999998E-4</v>
      </c>
      <c r="BI21">
        <v>1E-4</v>
      </c>
      <c r="BJ21">
        <v>5.4999999999999997E-3</v>
      </c>
      <c r="BK21">
        <v>-8.0999999999999996E-3</v>
      </c>
      <c r="BL21">
        <v>7.4000000000000003E-3</v>
      </c>
      <c r="BM21">
        <v>0.10390000000000001</v>
      </c>
      <c r="BN21">
        <v>4.7999999999999996E-3</v>
      </c>
      <c r="BO21">
        <v>2.35E-2</v>
      </c>
      <c r="BP21">
        <v>0</v>
      </c>
      <c r="BQ21">
        <v>1E-4</v>
      </c>
      <c r="BR21">
        <v>0</v>
      </c>
      <c r="BS21">
        <v>-1E-3</v>
      </c>
    </row>
    <row r="22" spans="1:71" x14ac:dyDescent="0.4">
      <c r="A22" s="1" t="s">
        <v>118</v>
      </c>
      <c r="B22" s="1" t="s">
        <v>117</v>
      </c>
      <c r="C22" s="2">
        <v>45539.47152777778</v>
      </c>
      <c r="J22">
        <v>1E-4</v>
      </c>
      <c r="K22">
        <v>3.8E-3</v>
      </c>
      <c r="L22">
        <v>5.7000000000000002E-3</v>
      </c>
      <c r="M22">
        <v>2.52E-2</v>
      </c>
      <c r="N22">
        <v>0</v>
      </c>
      <c r="O22">
        <v>1E-4</v>
      </c>
      <c r="P22">
        <v>1E-4</v>
      </c>
      <c r="Q22">
        <v>0</v>
      </c>
      <c r="R22">
        <v>-2.0000000000000001E-4</v>
      </c>
      <c r="S22">
        <v>0</v>
      </c>
      <c r="T22">
        <v>-5.0000000000000001E-4</v>
      </c>
      <c r="U22">
        <v>1.5E-3</v>
      </c>
      <c r="V22">
        <v>1.8200000000000001E-2</v>
      </c>
      <c r="W22">
        <v>-6.9999999999999999E-4</v>
      </c>
      <c r="X22">
        <v>1.9599999999999999E-2</v>
      </c>
      <c r="Y22">
        <v>-2.9999999999999997E-4</v>
      </c>
      <c r="Z22">
        <v>5.1999999999999998E-3</v>
      </c>
      <c r="AA22">
        <v>6.9999999999999999E-4</v>
      </c>
      <c r="AB22">
        <v>-4.0000000000000002E-4</v>
      </c>
      <c r="AC22">
        <v>2.7000000000000001E-3</v>
      </c>
      <c r="AD22">
        <v>-1.04E-2</v>
      </c>
      <c r="AE22">
        <v>4.7000000000000002E-3</v>
      </c>
      <c r="AF22">
        <v>0.1056</v>
      </c>
      <c r="AG22">
        <v>7.4999999999999997E-3</v>
      </c>
      <c r="AH22">
        <v>2.29E-2</v>
      </c>
      <c r="AI22">
        <v>-1E-3</v>
      </c>
      <c r="AJ22">
        <v>0</v>
      </c>
      <c r="AK22">
        <v>1E-4</v>
      </c>
      <c r="AL22">
        <v>-4.0000000000000002E-4</v>
      </c>
      <c r="AM22">
        <v>-8.0000000000000004E-4</v>
      </c>
      <c r="AN22">
        <v>1</v>
      </c>
      <c r="AO22">
        <v>0.99</v>
      </c>
      <c r="AP22">
        <v>0.99</v>
      </c>
      <c r="AQ22">
        <v>1E-4</v>
      </c>
      <c r="AR22">
        <v>3.8E-3</v>
      </c>
      <c r="AS22">
        <v>5.7000000000000002E-3</v>
      </c>
      <c r="AT22">
        <v>2.52E-2</v>
      </c>
      <c r="AU22">
        <v>0</v>
      </c>
      <c r="AV22">
        <v>1E-4</v>
      </c>
      <c r="AW22">
        <v>1E-4</v>
      </c>
      <c r="AX22">
        <v>0</v>
      </c>
      <c r="AY22">
        <v>-2.0000000000000001E-4</v>
      </c>
      <c r="AZ22">
        <v>0</v>
      </c>
      <c r="BA22">
        <v>-5.0000000000000001E-4</v>
      </c>
      <c r="BB22">
        <v>1.5E-3</v>
      </c>
      <c r="BC22">
        <v>1.8200000000000001E-2</v>
      </c>
      <c r="BD22">
        <v>-6.9999999999999999E-4</v>
      </c>
      <c r="BE22">
        <v>1.9599999999999999E-2</v>
      </c>
      <c r="BF22">
        <v>-2.9999999999999997E-4</v>
      </c>
      <c r="BG22">
        <v>5.1999999999999998E-3</v>
      </c>
      <c r="BH22">
        <v>6.9999999999999999E-4</v>
      </c>
      <c r="BI22">
        <v>-4.0000000000000002E-4</v>
      </c>
      <c r="BJ22">
        <v>2.7000000000000001E-3</v>
      </c>
      <c r="BK22">
        <v>-1.04E-2</v>
      </c>
      <c r="BL22">
        <v>4.7000000000000002E-3</v>
      </c>
      <c r="BM22">
        <v>0.1056</v>
      </c>
      <c r="BN22">
        <v>7.4999999999999997E-3</v>
      </c>
      <c r="BO22">
        <v>2.29E-2</v>
      </c>
      <c r="BP22">
        <v>0</v>
      </c>
      <c r="BQ22">
        <v>1E-4</v>
      </c>
      <c r="BR22">
        <v>-4.0000000000000002E-4</v>
      </c>
      <c r="BS22">
        <v>-8.0000000000000004E-4</v>
      </c>
    </row>
    <row r="23" spans="1:71" x14ac:dyDescent="0.4">
      <c r="A23" s="1" t="s">
        <v>119</v>
      </c>
      <c r="B23" s="1" t="s">
        <v>117</v>
      </c>
      <c r="C23" s="2">
        <v>45539.473287037035</v>
      </c>
      <c r="J23">
        <v>2.9999999999999997E-4</v>
      </c>
      <c r="K23" t="s">
        <v>120</v>
      </c>
      <c r="L23">
        <v>4.3E-3</v>
      </c>
      <c r="M23">
        <v>3.7199999999999997E-2</v>
      </c>
      <c r="N23">
        <v>9.4000000000000004E-3</v>
      </c>
      <c r="O23">
        <v>-1E-4</v>
      </c>
      <c r="P23">
        <v>4.1999999999999997E-3</v>
      </c>
      <c r="Q23">
        <v>2.9999999999999997E-4</v>
      </c>
      <c r="R23">
        <v>1E-4</v>
      </c>
      <c r="S23">
        <v>1E-4</v>
      </c>
      <c r="T23">
        <v>1.6999999999999999E-3</v>
      </c>
      <c r="U23">
        <v>5.0000000000000001E-4</v>
      </c>
      <c r="V23">
        <v>3.0200000000000001E-2</v>
      </c>
      <c r="W23">
        <v>-6.9999999999999999E-4</v>
      </c>
      <c r="X23">
        <v>2.5100000000000001E-2</v>
      </c>
      <c r="Y23">
        <v>-1E-4</v>
      </c>
      <c r="Z23">
        <v>8.8000000000000005E-3</v>
      </c>
      <c r="AA23">
        <v>7.4000000000000003E-3</v>
      </c>
      <c r="AB23">
        <v>-2.9999999999999997E-4</v>
      </c>
      <c r="AC23">
        <v>0.01</v>
      </c>
      <c r="AD23">
        <v>1.6500000000000001E-2</v>
      </c>
      <c r="AE23">
        <v>5.4999999999999997E-3</v>
      </c>
      <c r="AF23">
        <v>0.1202</v>
      </c>
      <c r="AG23">
        <v>7.7999999999999996E-3</v>
      </c>
      <c r="AH23">
        <v>4.4699999999999997E-2</v>
      </c>
      <c r="AI23">
        <v>1.2999999999999999E-3</v>
      </c>
      <c r="AJ23">
        <v>0</v>
      </c>
      <c r="AK23">
        <v>2.0000000000000001E-4</v>
      </c>
      <c r="AL23">
        <v>4.0000000000000002E-4</v>
      </c>
      <c r="AM23">
        <v>3.0000000000000001E-3</v>
      </c>
      <c r="AN23">
        <v>0.93</v>
      </c>
      <c r="AO23">
        <v>0.97</v>
      </c>
      <c r="AP23">
        <v>0.97</v>
      </c>
      <c r="AQ23">
        <v>2.9999999999999997E-4</v>
      </c>
      <c r="AR23">
        <v>1020.52</v>
      </c>
      <c r="AS23">
        <v>4.3E-3</v>
      </c>
      <c r="AT23">
        <v>3.7199999999999997E-2</v>
      </c>
      <c r="AU23">
        <v>9.4000000000000004E-3</v>
      </c>
      <c r="AV23">
        <v>-1E-4</v>
      </c>
      <c r="AW23">
        <v>4.1999999999999997E-3</v>
      </c>
      <c r="AX23">
        <v>2.9999999999999997E-4</v>
      </c>
      <c r="AY23">
        <v>1E-4</v>
      </c>
      <c r="AZ23">
        <v>1E-4</v>
      </c>
      <c r="BA23">
        <v>1.6999999999999999E-3</v>
      </c>
      <c r="BB23">
        <v>5.0000000000000001E-4</v>
      </c>
      <c r="BC23">
        <v>3.0200000000000001E-2</v>
      </c>
      <c r="BD23">
        <v>-6.9999999999999999E-4</v>
      </c>
      <c r="BE23">
        <v>2.5100000000000001E-2</v>
      </c>
      <c r="BF23">
        <v>-1E-4</v>
      </c>
      <c r="BG23">
        <v>8.8000000000000005E-3</v>
      </c>
      <c r="BH23">
        <v>7.4000000000000003E-3</v>
      </c>
      <c r="BI23">
        <v>-2.9999999999999997E-4</v>
      </c>
      <c r="BJ23">
        <v>0.01</v>
      </c>
      <c r="BK23">
        <v>1.6500000000000001E-2</v>
      </c>
      <c r="BL23">
        <v>5.4999999999999997E-3</v>
      </c>
      <c r="BM23">
        <v>0.1202</v>
      </c>
      <c r="BN23">
        <v>-2.3999999999999998E-3</v>
      </c>
      <c r="BO23">
        <v>4.4699999999999997E-2</v>
      </c>
      <c r="BP23">
        <v>0</v>
      </c>
      <c r="BQ23">
        <v>2.0000000000000001E-4</v>
      </c>
      <c r="BR23">
        <v>4.0000000000000002E-4</v>
      </c>
      <c r="BS23">
        <v>3.0000000000000001E-3</v>
      </c>
    </row>
    <row r="24" spans="1:71" x14ac:dyDescent="0.4">
      <c r="A24" s="1" t="s">
        <v>116</v>
      </c>
      <c r="B24" s="1" t="s">
        <v>117</v>
      </c>
      <c r="C24" s="2">
        <v>45539.475023148145</v>
      </c>
      <c r="J24">
        <v>-1E-4</v>
      </c>
      <c r="K24">
        <v>2.1100000000000001E-2</v>
      </c>
      <c r="L24">
        <v>4.8999999999999998E-3</v>
      </c>
      <c r="M24">
        <v>2.3599999999999999E-2</v>
      </c>
      <c r="N24">
        <v>-1E-4</v>
      </c>
      <c r="O24">
        <v>0</v>
      </c>
      <c r="P24">
        <v>5.1000000000000004E-3</v>
      </c>
      <c r="Q24">
        <v>1E-4</v>
      </c>
      <c r="R24">
        <v>-1E-4</v>
      </c>
      <c r="S24">
        <v>1E-4</v>
      </c>
      <c r="T24">
        <v>-5.0000000000000001E-4</v>
      </c>
      <c r="U24">
        <v>-2.3999999999999998E-3</v>
      </c>
      <c r="V24">
        <v>1.9599999999999999E-2</v>
      </c>
      <c r="W24">
        <v>-4.0000000000000002E-4</v>
      </c>
      <c r="X24">
        <v>1.6299999999999999E-2</v>
      </c>
      <c r="Y24">
        <v>2.9999999999999997E-4</v>
      </c>
      <c r="Z24">
        <v>5.4000000000000003E-3</v>
      </c>
      <c r="AA24">
        <v>2.3E-3</v>
      </c>
      <c r="AB24">
        <v>-1.2999999999999999E-3</v>
      </c>
      <c r="AC24">
        <v>-1.1000000000000001E-3</v>
      </c>
      <c r="AD24">
        <v>-9.9000000000000008E-3</v>
      </c>
      <c r="AE24">
        <v>8.3999999999999995E-3</v>
      </c>
      <c r="AF24">
        <v>0.1056</v>
      </c>
      <c r="AG24">
        <v>8.3000000000000001E-3</v>
      </c>
      <c r="AH24">
        <v>2.3800000000000002E-2</v>
      </c>
      <c r="AI24">
        <v>-5.9999999999999995E-4</v>
      </c>
      <c r="AJ24">
        <v>0</v>
      </c>
      <c r="AK24">
        <v>1E-4</v>
      </c>
      <c r="AL24">
        <v>-1E-4</v>
      </c>
      <c r="AM24">
        <v>-6.9999999999999999E-4</v>
      </c>
      <c r="AN24">
        <v>1</v>
      </c>
      <c r="AO24">
        <v>0.99</v>
      </c>
      <c r="AP24">
        <v>0.99</v>
      </c>
      <c r="AQ24">
        <v>-1E-4</v>
      </c>
      <c r="AR24">
        <v>2.1100000000000001E-2</v>
      </c>
      <c r="AS24">
        <v>4.8999999999999998E-3</v>
      </c>
      <c r="AT24">
        <v>2.3599999999999999E-2</v>
      </c>
      <c r="AU24">
        <v>-1E-4</v>
      </c>
      <c r="AV24">
        <v>0</v>
      </c>
      <c r="AW24">
        <v>5.1000000000000004E-3</v>
      </c>
      <c r="AX24">
        <v>1E-4</v>
      </c>
      <c r="AY24">
        <v>-1E-4</v>
      </c>
      <c r="AZ24">
        <v>1E-4</v>
      </c>
      <c r="BA24">
        <v>-5.0000000000000001E-4</v>
      </c>
      <c r="BB24">
        <v>-2.3999999999999998E-3</v>
      </c>
      <c r="BC24">
        <v>1.9599999999999999E-2</v>
      </c>
      <c r="BD24">
        <v>-4.0000000000000002E-4</v>
      </c>
      <c r="BE24">
        <v>1.6299999999999999E-2</v>
      </c>
      <c r="BF24">
        <v>2.9999999999999997E-4</v>
      </c>
      <c r="BG24">
        <v>5.4000000000000003E-3</v>
      </c>
      <c r="BH24">
        <v>2.3E-3</v>
      </c>
      <c r="BI24">
        <v>-1.2999999999999999E-3</v>
      </c>
      <c r="BJ24">
        <v>-1.1000000000000001E-3</v>
      </c>
      <c r="BK24">
        <v>-9.9000000000000008E-3</v>
      </c>
      <c r="BL24">
        <v>8.3999999999999995E-3</v>
      </c>
      <c r="BM24">
        <v>0.1056</v>
      </c>
      <c r="BN24">
        <v>8.3000000000000001E-3</v>
      </c>
      <c r="BO24">
        <v>2.3800000000000002E-2</v>
      </c>
      <c r="BP24">
        <v>0</v>
      </c>
      <c r="BQ24">
        <v>1E-4</v>
      </c>
      <c r="BR24">
        <v>-1E-4</v>
      </c>
      <c r="BS24">
        <v>-6.9999999999999999E-4</v>
      </c>
    </row>
    <row r="25" spans="1:71" x14ac:dyDescent="0.4">
      <c r="A25" s="1" t="s">
        <v>118</v>
      </c>
      <c r="B25" s="1" t="s">
        <v>117</v>
      </c>
      <c r="C25" s="2">
        <v>45539.476736111108</v>
      </c>
      <c r="J25">
        <v>-1E-4</v>
      </c>
      <c r="K25">
        <v>8.8000000000000005E-3</v>
      </c>
      <c r="L25">
        <v>3.0000000000000001E-3</v>
      </c>
      <c r="M25">
        <v>1.9300000000000001E-2</v>
      </c>
      <c r="N25">
        <v>-1E-4</v>
      </c>
      <c r="O25">
        <v>0</v>
      </c>
      <c r="P25">
        <v>1.1999999999999999E-3</v>
      </c>
      <c r="Q25">
        <v>0</v>
      </c>
      <c r="R25">
        <v>0</v>
      </c>
      <c r="S25">
        <v>1E-4</v>
      </c>
      <c r="T25">
        <v>-5.9999999999999995E-4</v>
      </c>
      <c r="U25">
        <v>-1.4E-3</v>
      </c>
      <c r="V25">
        <v>2.4500000000000001E-2</v>
      </c>
      <c r="W25">
        <v>-6.9999999999999999E-4</v>
      </c>
      <c r="X25">
        <v>1.5100000000000001E-2</v>
      </c>
      <c r="Y25">
        <v>0</v>
      </c>
      <c r="Z25">
        <v>4.8999999999999998E-3</v>
      </c>
      <c r="AA25">
        <v>4.0000000000000002E-4</v>
      </c>
      <c r="AB25">
        <v>-6.9999999999999999E-4</v>
      </c>
      <c r="AC25">
        <v>3.0000000000000001E-3</v>
      </c>
      <c r="AD25">
        <v>-8.6E-3</v>
      </c>
      <c r="AE25">
        <v>4.0000000000000001E-3</v>
      </c>
      <c r="AF25">
        <v>0.1065</v>
      </c>
      <c r="AG25">
        <v>4.7000000000000002E-3</v>
      </c>
      <c r="AH25">
        <v>2.2100000000000002E-2</v>
      </c>
      <c r="AI25">
        <v>-2.0000000000000001E-4</v>
      </c>
      <c r="AJ25">
        <v>0</v>
      </c>
      <c r="AK25">
        <v>1E-4</v>
      </c>
      <c r="AL25">
        <v>-2.9999999999999997E-4</v>
      </c>
      <c r="AM25">
        <v>-5.0000000000000001E-4</v>
      </c>
      <c r="AN25">
        <v>1</v>
      </c>
      <c r="AO25">
        <v>0.99</v>
      </c>
      <c r="AP25">
        <v>0.99</v>
      </c>
      <c r="AQ25">
        <v>-1E-4</v>
      </c>
      <c r="AR25">
        <v>8.8000000000000005E-3</v>
      </c>
      <c r="AS25">
        <v>3.0000000000000001E-3</v>
      </c>
      <c r="AT25">
        <v>1.9300000000000001E-2</v>
      </c>
      <c r="AU25">
        <v>-1E-4</v>
      </c>
      <c r="AV25">
        <v>0</v>
      </c>
      <c r="AW25">
        <v>1.1999999999999999E-3</v>
      </c>
      <c r="AX25">
        <v>0</v>
      </c>
      <c r="AY25">
        <v>0</v>
      </c>
      <c r="AZ25">
        <v>1E-4</v>
      </c>
      <c r="BA25">
        <v>-5.9999999999999995E-4</v>
      </c>
      <c r="BB25">
        <v>-1.4E-3</v>
      </c>
      <c r="BC25">
        <v>2.4500000000000001E-2</v>
      </c>
      <c r="BD25">
        <v>-6.9999999999999999E-4</v>
      </c>
      <c r="BE25">
        <v>1.5100000000000001E-2</v>
      </c>
      <c r="BF25">
        <v>0</v>
      </c>
      <c r="BG25">
        <v>4.8999999999999998E-3</v>
      </c>
      <c r="BH25">
        <v>4.0000000000000002E-4</v>
      </c>
      <c r="BI25">
        <v>-6.9999999999999999E-4</v>
      </c>
      <c r="BJ25">
        <v>3.0000000000000001E-3</v>
      </c>
      <c r="BK25">
        <v>-8.6E-3</v>
      </c>
      <c r="BL25">
        <v>4.0000000000000001E-3</v>
      </c>
      <c r="BM25">
        <v>0.1065</v>
      </c>
      <c r="BN25">
        <v>4.7000000000000002E-3</v>
      </c>
      <c r="BO25">
        <v>2.2100000000000002E-2</v>
      </c>
      <c r="BP25">
        <v>0</v>
      </c>
      <c r="BQ25">
        <v>1E-4</v>
      </c>
      <c r="BR25">
        <v>-2.9999999999999997E-4</v>
      </c>
      <c r="BS25">
        <v>-5.0000000000000001E-4</v>
      </c>
    </row>
    <row r="26" spans="1:71" x14ac:dyDescent="0.4">
      <c r="A26" s="1" t="s">
        <v>121</v>
      </c>
      <c r="B26" s="1" t="s">
        <v>117</v>
      </c>
      <c r="C26" s="2">
        <v>45539.478483796294</v>
      </c>
      <c r="J26">
        <v>0</v>
      </c>
      <c r="K26">
        <v>4.0899999999999999E-2</v>
      </c>
      <c r="L26">
        <v>5.3E-3</v>
      </c>
      <c r="M26">
        <v>7.1999999999999998E-3</v>
      </c>
      <c r="N26">
        <v>-2.0000000000000001E-4</v>
      </c>
      <c r="O26">
        <v>0</v>
      </c>
      <c r="P26">
        <v>-1.1900000000000001E-2</v>
      </c>
      <c r="Q26">
        <v>1.7600000000000001E-2</v>
      </c>
      <c r="R26">
        <v>2.3E-3</v>
      </c>
      <c r="S26">
        <v>5.1000000000000004E-3</v>
      </c>
      <c r="T26">
        <v>-1.2E-2</v>
      </c>
      <c r="U26">
        <v>1002.6887</v>
      </c>
      <c r="V26">
        <v>3.8300000000000001E-2</v>
      </c>
      <c r="W26">
        <v>-5.9999999999999995E-4</v>
      </c>
      <c r="X26">
        <v>1.7355</v>
      </c>
      <c r="Y26">
        <v>8.3999999999999995E-3</v>
      </c>
      <c r="Z26">
        <v>4.1999999999999997E-3</v>
      </c>
      <c r="AA26">
        <v>6.9999999999999999E-4</v>
      </c>
      <c r="AB26">
        <v>7.6E-3</v>
      </c>
      <c r="AC26">
        <v>1.6299999999999999E-2</v>
      </c>
      <c r="AD26">
        <v>2.3099999999999999E-2</v>
      </c>
      <c r="AE26">
        <v>9.5999999999999992E-3</v>
      </c>
      <c r="AF26">
        <v>0.1032</v>
      </c>
      <c r="AG26">
        <v>-7.4000000000000003E-3</v>
      </c>
      <c r="AH26">
        <v>1.32E-2</v>
      </c>
      <c r="AI26">
        <v>2.3E-3</v>
      </c>
      <c r="AJ26">
        <v>4.0000000000000002E-4</v>
      </c>
      <c r="AK26">
        <v>0</v>
      </c>
      <c r="AL26">
        <v>2.0999999999999999E-3</v>
      </c>
      <c r="AM26">
        <v>2.5000000000000001E-3</v>
      </c>
      <c r="AN26">
        <v>0.98</v>
      </c>
      <c r="AO26">
        <v>0.96</v>
      </c>
      <c r="AP26">
        <v>0.96</v>
      </c>
      <c r="AQ26">
        <v>0</v>
      </c>
      <c r="AR26">
        <v>4.0899999999999999E-2</v>
      </c>
      <c r="AS26">
        <v>5.3E-3</v>
      </c>
      <c r="AT26">
        <v>7.1999999999999998E-3</v>
      </c>
      <c r="AU26">
        <v>-2.0000000000000001E-4</v>
      </c>
      <c r="AV26">
        <v>0</v>
      </c>
      <c r="AW26">
        <v>-1.1900000000000001E-2</v>
      </c>
      <c r="AX26">
        <v>2.5000000000000001E-3</v>
      </c>
      <c r="AY26">
        <v>-1.2699999999999999E-2</v>
      </c>
      <c r="AZ26">
        <v>5.1000000000000004E-3</v>
      </c>
      <c r="BA26">
        <v>-1E-3</v>
      </c>
      <c r="BB26">
        <v>1002.6887</v>
      </c>
      <c r="BC26">
        <v>3.8300000000000001E-2</v>
      </c>
      <c r="BD26">
        <v>-5.9999999999999995E-4</v>
      </c>
      <c r="BE26" t="s">
        <v>122</v>
      </c>
      <c r="BF26">
        <v>8.3999999999999995E-3</v>
      </c>
      <c r="BG26">
        <v>4.1999999999999997E-3</v>
      </c>
      <c r="BH26">
        <v>6.9999999999999999E-4</v>
      </c>
      <c r="BI26">
        <v>7.6E-3</v>
      </c>
      <c r="BJ26">
        <v>1.1999999999999999E-3</v>
      </c>
      <c r="BK26">
        <v>5.0000000000000001E-3</v>
      </c>
      <c r="BL26">
        <v>9.4999999999999998E-3</v>
      </c>
      <c r="BM26">
        <v>0.1132</v>
      </c>
      <c r="BN26">
        <v>-2.5499999999999998E-2</v>
      </c>
      <c r="BO26">
        <v>1.32E-2</v>
      </c>
      <c r="BP26">
        <v>4.0000000000000002E-4</v>
      </c>
      <c r="BQ26">
        <v>0</v>
      </c>
      <c r="BR26">
        <v>-3.8999999999999998E-3</v>
      </c>
      <c r="BS26">
        <v>2.5000000000000001E-3</v>
      </c>
    </row>
    <row r="27" spans="1:71" x14ac:dyDescent="0.4">
      <c r="A27" s="1" t="s">
        <v>116</v>
      </c>
      <c r="B27" s="1" t="s">
        <v>117</v>
      </c>
      <c r="C27" s="2">
        <v>45539.480219907404</v>
      </c>
      <c r="J27">
        <v>1E-4</v>
      </c>
      <c r="K27">
        <v>4.8999999999999998E-3</v>
      </c>
      <c r="L27">
        <v>5.0000000000000001E-3</v>
      </c>
      <c r="M27">
        <v>1.66E-2</v>
      </c>
      <c r="N27">
        <v>-2.0000000000000001E-4</v>
      </c>
      <c r="O27">
        <v>0</v>
      </c>
      <c r="P27">
        <v>1.2999999999999999E-3</v>
      </c>
      <c r="Q27">
        <v>0</v>
      </c>
      <c r="R27">
        <v>-2.0000000000000001E-4</v>
      </c>
      <c r="S27">
        <v>-1E-4</v>
      </c>
      <c r="T27">
        <v>-5.0000000000000001E-4</v>
      </c>
      <c r="U27">
        <v>0.02</v>
      </c>
      <c r="V27">
        <v>2.4400000000000002E-2</v>
      </c>
      <c r="W27">
        <v>-6.9999999999999999E-4</v>
      </c>
      <c r="X27">
        <v>1.6E-2</v>
      </c>
      <c r="Y27">
        <v>-2.9999999999999997E-4</v>
      </c>
      <c r="Z27">
        <v>4.4000000000000003E-3</v>
      </c>
      <c r="AA27">
        <v>2.5999999999999999E-3</v>
      </c>
      <c r="AB27">
        <v>-4.0000000000000002E-4</v>
      </c>
      <c r="AC27">
        <v>1.1000000000000001E-3</v>
      </c>
      <c r="AD27">
        <v>-7.1000000000000004E-3</v>
      </c>
      <c r="AE27">
        <v>5.0000000000000001E-3</v>
      </c>
      <c r="AF27">
        <v>0.1046</v>
      </c>
      <c r="AG27">
        <v>-1.5E-3</v>
      </c>
      <c r="AH27">
        <v>2.2599999999999999E-2</v>
      </c>
      <c r="AI27">
        <v>-4.0000000000000002E-4</v>
      </c>
      <c r="AJ27">
        <v>0</v>
      </c>
      <c r="AK27">
        <v>1E-4</v>
      </c>
      <c r="AL27">
        <v>-2.9999999999999997E-4</v>
      </c>
      <c r="AM27">
        <v>-8.0000000000000004E-4</v>
      </c>
      <c r="AN27">
        <v>1</v>
      </c>
      <c r="AO27">
        <v>0.99</v>
      </c>
      <c r="AP27">
        <v>1</v>
      </c>
      <c r="AQ27">
        <v>1E-4</v>
      </c>
      <c r="AR27">
        <v>4.8999999999999998E-3</v>
      </c>
      <c r="AS27">
        <v>5.0000000000000001E-3</v>
      </c>
      <c r="AT27">
        <v>1.66E-2</v>
      </c>
      <c r="AU27">
        <v>-2.0000000000000001E-4</v>
      </c>
      <c r="AV27">
        <v>0</v>
      </c>
      <c r="AW27">
        <v>1.2999999999999999E-3</v>
      </c>
      <c r="AX27">
        <v>0</v>
      </c>
      <c r="AY27">
        <v>-2.0000000000000001E-4</v>
      </c>
      <c r="AZ27">
        <v>-1E-4</v>
      </c>
      <c r="BA27">
        <v>-5.0000000000000001E-4</v>
      </c>
      <c r="BB27">
        <v>0.02</v>
      </c>
      <c r="BC27">
        <v>2.4400000000000002E-2</v>
      </c>
      <c r="BD27">
        <v>-6.9999999999999999E-4</v>
      </c>
      <c r="BE27">
        <v>1.6E-2</v>
      </c>
      <c r="BF27">
        <v>-2.9999999999999997E-4</v>
      </c>
      <c r="BG27">
        <v>4.4000000000000003E-3</v>
      </c>
      <c r="BH27">
        <v>2.5999999999999999E-3</v>
      </c>
      <c r="BI27">
        <v>-4.0000000000000002E-4</v>
      </c>
      <c r="BJ27">
        <v>1.1000000000000001E-3</v>
      </c>
      <c r="BK27">
        <v>-7.1000000000000004E-3</v>
      </c>
      <c r="BL27">
        <v>5.0000000000000001E-3</v>
      </c>
      <c r="BM27">
        <v>0.1046</v>
      </c>
      <c r="BN27">
        <v>-1.5E-3</v>
      </c>
      <c r="BO27">
        <v>2.2599999999999999E-2</v>
      </c>
      <c r="BP27">
        <v>0</v>
      </c>
      <c r="BQ27">
        <v>1E-4</v>
      </c>
      <c r="BR27">
        <v>-2.9999999999999997E-4</v>
      </c>
      <c r="BS27">
        <v>-8.0000000000000004E-4</v>
      </c>
    </row>
    <row r="28" spans="1:71" x14ac:dyDescent="0.4">
      <c r="A28" s="1" t="s">
        <v>118</v>
      </c>
      <c r="B28" s="1" t="s">
        <v>117</v>
      </c>
      <c r="C28" s="2">
        <v>45539.48196759259</v>
      </c>
      <c r="J28">
        <v>-1E-4</v>
      </c>
      <c r="K28">
        <v>6.7999999999999996E-3</v>
      </c>
      <c r="L28">
        <v>2.7000000000000001E-3</v>
      </c>
      <c r="M28">
        <v>1.26E-2</v>
      </c>
      <c r="N28">
        <v>0</v>
      </c>
      <c r="O28">
        <v>0</v>
      </c>
      <c r="P28">
        <v>-4.0000000000000002E-4</v>
      </c>
      <c r="Q28">
        <v>1E-4</v>
      </c>
      <c r="R28">
        <v>-1E-4</v>
      </c>
      <c r="S28">
        <v>1E-4</v>
      </c>
      <c r="T28">
        <v>-5.9999999999999995E-4</v>
      </c>
      <c r="U28">
        <v>8.9999999999999998E-4</v>
      </c>
      <c r="V28">
        <v>2.5399999999999999E-2</v>
      </c>
      <c r="W28">
        <v>-3.5999999999999999E-3</v>
      </c>
      <c r="X28">
        <v>1.52E-2</v>
      </c>
      <c r="Y28">
        <v>-1E-4</v>
      </c>
      <c r="Z28">
        <v>3.8999999999999998E-3</v>
      </c>
      <c r="AA28">
        <v>1E-3</v>
      </c>
      <c r="AB28">
        <v>-4.0000000000000002E-4</v>
      </c>
      <c r="AC28">
        <v>3.5000000000000001E-3</v>
      </c>
      <c r="AD28">
        <v>-0.01</v>
      </c>
      <c r="AE28">
        <v>4.7000000000000002E-3</v>
      </c>
      <c r="AF28">
        <v>0.1027</v>
      </c>
      <c r="AG28">
        <v>2.0999999999999999E-3</v>
      </c>
      <c r="AH28">
        <v>2.35E-2</v>
      </c>
      <c r="AI28">
        <v>-8.9999999999999998E-4</v>
      </c>
      <c r="AJ28">
        <v>0</v>
      </c>
      <c r="AK28">
        <v>1E-4</v>
      </c>
      <c r="AL28">
        <v>-2.0000000000000001E-4</v>
      </c>
      <c r="AM28">
        <v>-8.9999999999999998E-4</v>
      </c>
      <c r="AN28">
        <v>1</v>
      </c>
      <c r="AO28">
        <v>0.99</v>
      </c>
      <c r="AP28">
        <v>1</v>
      </c>
      <c r="AQ28">
        <v>-1E-4</v>
      </c>
      <c r="AR28">
        <v>6.7999999999999996E-3</v>
      </c>
      <c r="AS28">
        <v>2.7000000000000001E-3</v>
      </c>
      <c r="AT28">
        <v>1.26E-2</v>
      </c>
      <c r="AU28">
        <v>0</v>
      </c>
      <c r="AV28">
        <v>0</v>
      </c>
      <c r="AW28">
        <v>-4.0000000000000002E-4</v>
      </c>
      <c r="AX28">
        <v>1E-4</v>
      </c>
      <c r="AY28">
        <v>-1E-4</v>
      </c>
      <c r="AZ28">
        <v>1E-4</v>
      </c>
      <c r="BA28">
        <v>-5.9999999999999995E-4</v>
      </c>
      <c r="BB28">
        <v>8.9999999999999998E-4</v>
      </c>
      <c r="BC28">
        <v>2.5399999999999999E-2</v>
      </c>
      <c r="BD28">
        <v>-3.5999999999999999E-3</v>
      </c>
      <c r="BE28">
        <v>1.52E-2</v>
      </c>
      <c r="BF28">
        <v>-1E-4</v>
      </c>
      <c r="BG28">
        <v>3.8999999999999998E-3</v>
      </c>
      <c r="BH28">
        <v>1E-3</v>
      </c>
      <c r="BI28">
        <v>-4.0000000000000002E-4</v>
      </c>
      <c r="BJ28">
        <v>3.5000000000000001E-3</v>
      </c>
      <c r="BK28">
        <v>-0.01</v>
      </c>
      <c r="BL28">
        <v>4.7000000000000002E-3</v>
      </c>
      <c r="BM28">
        <v>0.1027</v>
      </c>
      <c r="BN28">
        <v>2.0999999999999999E-3</v>
      </c>
      <c r="BO28">
        <v>2.35E-2</v>
      </c>
      <c r="BP28">
        <v>0</v>
      </c>
      <c r="BQ28">
        <v>1E-4</v>
      </c>
      <c r="BR28">
        <v>-2.0000000000000001E-4</v>
      </c>
      <c r="BS28">
        <v>-8.9999999999999998E-4</v>
      </c>
    </row>
    <row r="29" spans="1:71" x14ac:dyDescent="0.4">
      <c r="A29" s="1" t="s">
        <v>123</v>
      </c>
      <c r="B29" s="1" t="s">
        <v>117</v>
      </c>
      <c r="C29" s="2">
        <v>45539.483703703707</v>
      </c>
      <c r="J29">
        <v>8.0000000000000002E-3</v>
      </c>
      <c r="K29">
        <v>5.8999999999999999E-3</v>
      </c>
      <c r="L29">
        <v>1.9E-3</v>
      </c>
      <c r="M29">
        <v>1.0200000000000001E-2</v>
      </c>
      <c r="N29">
        <v>-1E-4</v>
      </c>
      <c r="O29">
        <v>-1E-4</v>
      </c>
      <c r="P29">
        <v>0.70009999999999994</v>
      </c>
      <c r="Q29">
        <v>1E-4</v>
      </c>
      <c r="R29">
        <v>2.5000000000000001E-3</v>
      </c>
      <c r="S29">
        <v>9.2999999999999992E-3</v>
      </c>
      <c r="T29">
        <v>-8.9999999999999998E-4</v>
      </c>
      <c r="U29">
        <v>-2.8E-3</v>
      </c>
      <c r="V29">
        <v>2.5399999999999999E-2</v>
      </c>
      <c r="W29">
        <v>1E-4</v>
      </c>
      <c r="X29">
        <v>1.66E-2</v>
      </c>
      <c r="Y29" t="s">
        <v>124</v>
      </c>
      <c r="Z29">
        <v>3.8999999999999998E-3</v>
      </c>
      <c r="AA29">
        <v>5.0000000000000001E-4</v>
      </c>
      <c r="AB29">
        <v>-1.4E-3</v>
      </c>
      <c r="AC29">
        <v>2E-3</v>
      </c>
      <c r="AD29">
        <v>3.5000000000000001E-3</v>
      </c>
      <c r="AE29">
        <v>0.46129999999999999</v>
      </c>
      <c r="AF29">
        <v>0.1077</v>
      </c>
      <c r="AG29">
        <v>7.3300000000000004E-2</v>
      </c>
      <c r="AH29">
        <v>5.91E-2</v>
      </c>
      <c r="AI29">
        <v>-1.4E-3</v>
      </c>
      <c r="AJ29">
        <v>0</v>
      </c>
      <c r="AK29">
        <v>1E-4</v>
      </c>
      <c r="AL29">
        <v>2.9999999999999997E-4</v>
      </c>
      <c r="AM29">
        <v>-8.9999999999999998E-4</v>
      </c>
      <c r="AN29">
        <v>1</v>
      </c>
      <c r="AO29">
        <v>0.99</v>
      </c>
      <c r="AP29">
        <v>0.99</v>
      </c>
      <c r="AQ29">
        <v>-2E-3</v>
      </c>
      <c r="AR29">
        <v>5.8999999999999999E-3</v>
      </c>
      <c r="AS29">
        <v>1.9E-3</v>
      </c>
      <c r="AT29">
        <v>1.0200000000000001E-2</v>
      </c>
      <c r="AU29">
        <v>-1E-4</v>
      </c>
      <c r="AV29">
        <v>-1E-4</v>
      </c>
      <c r="AW29" t="s">
        <v>125</v>
      </c>
      <c r="AX29">
        <v>1E-4</v>
      </c>
      <c r="AY29">
        <v>-2.5000000000000001E-3</v>
      </c>
      <c r="AZ29">
        <v>-1.8599999999999998E-2</v>
      </c>
      <c r="BA29">
        <v>-8.9999999999999998E-4</v>
      </c>
      <c r="BB29">
        <v>-2.8E-3</v>
      </c>
      <c r="BC29">
        <v>2.5399999999999999E-2</v>
      </c>
      <c r="BD29">
        <v>1E-4</v>
      </c>
      <c r="BE29">
        <v>1.66E-2</v>
      </c>
      <c r="BF29">
        <v>99.820700000000002</v>
      </c>
      <c r="BG29">
        <v>3.8999999999999998E-3</v>
      </c>
      <c r="BH29">
        <v>5.0000000000000001E-4</v>
      </c>
      <c r="BI29">
        <v>-1.4E-3</v>
      </c>
      <c r="BJ29">
        <v>2E-3</v>
      </c>
      <c r="BK29">
        <v>-9.4999999999999998E-3</v>
      </c>
      <c r="BL29">
        <v>-7.7700000000000005E-2</v>
      </c>
      <c r="BM29">
        <v>0.1077</v>
      </c>
      <c r="BN29">
        <v>1.6400000000000001E-2</v>
      </c>
      <c r="BO29">
        <v>2.1100000000000001E-2</v>
      </c>
      <c r="BP29">
        <v>0</v>
      </c>
      <c r="BQ29">
        <v>1E-4</v>
      </c>
      <c r="BR29">
        <v>2.9999999999999997E-4</v>
      </c>
      <c r="BS29">
        <v>-8.9999999999999998E-4</v>
      </c>
    </row>
    <row r="30" spans="1:71" x14ac:dyDescent="0.4">
      <c r="A30" s="1" t="s">
        <v>126</v>
      </c>
      <c r="B30" s="1" t="s">
        <v>117</v>
      </c>
      <c r="C30" s="2">
        <v>45539.485451388886</v>
      </c>
      <c r="J30">
        <v>1E-4</v>
      </c>
      <c r="K30">
        <v>8.4599999999999995E-2</v>
      </c>
      <c r="L30">
        <v>3.5999999999999999E-3</v>
      </c>
      <c r="M30">
        <v>2.0400000000000001E-2</v>
      </c>
      <c r="N30">
        <v>1.9E-3</v>
      </c>
      <c r="O30">
        <v>0</v>
      </c>
      <c r="P30">
        <v>995.24929999999995</v>
      </c>
      <c r="Q30">
        <v>8.5000000000000006E-3</v>
      </c>
      <c r="R30">
        <v>4.0000000000000002E-4</v>
      </c>
      <c r="S30">
        <v>1.2999999999999999E-3</v>
      </c>
      <c r="T30">
        <v>1.4E-3</v>
      </c>
      <c r="U30">
        <v>2.5000000000000001E-3</v>
      </c>
      <c r="V30">
        <v>3.04E-2</v>
      </c>
      <c r="W30">
        <v>2.3999999999999998E-3</v>
      </c>
      <c r="X30">
        <v>1034.7955999999999</v>
      </c>
      <c r="Y30">
        <v>4.7000000000000002E-3</v>
      </c>
      <c r="Z30">
        <v>4.7000000000000002E-3</v>
      </c>
      <c r="AA30">
        <v>1.5699999999999999E-2</v>
      </c>
      <c r="AB30">
        <v>3.8E-3</v>
      </c>
      <c r="AC30">
        <v>2.7000000000000001E-3</v>
      </c>
      <c r="AD30">
        <v>-3.5000000000000001E-3</v>
      </c>
      <c r="AE30">
        <v>4.53E-2</v>
      </c>
      <c r="AF30">
        <v>0.1062</v>
      </c>
      <c r="AG30">
        <v>7.6E-3</v>
      </c>
      <c r="AH30">
        <v>5.1700000000000003E-2</v>
      </c>
      <c r="AI30">
        <v>-1.4E-3</v>
      </c>
      <c r="AJ30">
        <v>7.9000000000000008E-3</v>
      </c>
      <c r="AK30">
        <v>-4.0000000000000002E-4</v>
      </c>
      <c r="AL30">
        <v>1.1000000000000001E-3</v>
      </c>
      <c r="AM30">
        <v>1.0699999999999999E-2</v>
      </c>
      <c r="AN30">
        <v>0.9</v>
      </c>
      <c r="AO30">
        <v>0.87</v>
      </c>
      <c r="AP30">
        <v>0.87</v>
      </c>
      <c r="AQ30">
        <v>1E-4</v>
      </c>
      <c r="AR30">
        <v>8.4599999999999995E-2</v>
      </c>
      <c r="AS30">
        <v>3.5999999999999999E-3</v>
      </c>
      <c r="AT30">
        <v>2.0400000000000001E-2</v>
      </c>
      <c r="AU30">
        <v>1.9E-3</v>
      </c>
      <c r="AV30">
        <v>0</v>
      </c>
      <c r="AW30">
        <v>995.24929999999995</v>
      </c>
      <c r="AX30">
        <v>8.5000000000000006E-3</v>
      </c>
      <c r="AY30">
        <v>4.0000000000000002E-4</v>
      </c>
      <c r="AZ30">
        <v>1.2999999999999999E-3</v>
      </c>
      <c r="BA30">
        <v>1.4E-3</v>
      </c>
      <c r="BB30">
        <v>2.5000000000000001E-3</v>
      </c>
      <c r="BC30">
        <v>3.04E-2</v>
      </c>
      <c r="BD30">
        <v>2.3999999999999998E-3</v>
      </c>
      <c r="BE30">
        <v>1034.7955999999999</v>
      </c>
      <c r="BF30">
        <v>4.7000000000000002E-3</v>
      </c>
      <c r="BG30">
        <v>4.7000000000000002E-3</v>
      </c>
      <c r="BH30">
        <v>1.5699999999999999E-2</v>
      </c>
      <c r="BI30">
        <v>3.8E-3</v>
      </c>
      <c r="BJ30">
        <v>2.7000000000000001E-3</v>
      </c>
      <c r="BK30">
        <v>-3.5000000000000001E-3</v>
      </c>
      <c r="BL30">
        <v>4.53E-2</v>
      </c>
      <c r="BM30">
        <v>0.1062</v>
      </c>
      <c r="BN30">
        <v>7.6E-3</v>
      </c>
      <c r="BO30">
        <v>5.1700000000000003E-2</v>
      </c>
      <c r="BP30">
        <v>7.9000000000000008E-3</v>
      </c>
      <c r="BQ30">
        <v>-4.0000000000000002E-4</v>
      </c>
      <c r="BR30">
        <v>1.1000000000000001E-3</v>
      </c>
      <c r="BS30">
        <v>1.0699999999999999E-2</v>
      </c>
    </row>
    <row r="31" spans="1:71" x14ac:dyDescent="0.4">
      <c r="A31" s="1" t="s">
        <v>116</v>
      </c>
      <c r="B31" s="1" t="s">
        <v>117</v>
      </c>
      <c r="C31" s="2">
        <v>45539.487199074072</v>
      </c>
      <c r="J31">
        <v>-1E-4</v>
      </c>
      <c r="K31">
        <v>5.1000000000000004E-3</v>
      </c>
      <c r="L31">
        <v>3.7000000000000002E-3</v>
      </c>
      <c r="M31">
        <v>1.12E-2</v>
      </c>
      <c r="N31">
        <v>-1E-4</v>
      </c>
      <c r="O31">
        <v>-1E-4</v>
      </c>
      <c r="P31">
        <v>1.0999999999999999E-2</v>
      </c>
      <c r="Q31">
        <v>0</v>
      </c>
      <c r="R31">
        <v>-2.0000000000000001E-4</v>
      </c>
      <c r="S31">
        <v>-1E-4</v>
      </c>
      <c r="T31">
        <v>-4.0000000000000002E-4</v>
      </c>
      <c r="U31">
        <v>-8.0000000000000004E-4</v>
      </c>
      <c r="V31">
        <v>1.5800000000000002E-2</v>
      </c>
      <c r="W31">
        <v>-6.9999999999999999E-4</v>
      </c>
      <c r="X31">
        <v>2.1399999999999999E-2</v>
      </c>
      <c r="Y31">
        <v>2.0000000000000001E-4</v>
      </c>
      <c r="Z31">
        <v>4.1999999999999997E-3</v>
      </c>
      <c r="AA31">
        <v>8.9999999999999998E-4</v>
      </c>
      <c r="AB31">
        <v>-1E-3</v>
      </c>
      <c r="AC31">
        <v>1.6000000000000001E-3</v>
      </c>
      <c r="AD31">
        <v>-9.7999999999999997E-3</v>
      </c>
      <c r="AE31">
        <v>1.9E-3</v>
      </c>
      <c r="AF31">
        <v>0.1041</v>
      </c>
      <c r="AG31">
        <v>9.7999999999999997E-3</v>
      </c>
      <c r="AH31">
        <v>2.3900000000000001E-2</v>
      </c>
      <c r="AI31">
        <v>4.0000000000000002E-4</v>
      </c>
      <c r="AJ31">
        <v>0</v>
      </c>
      <c r="AK31">
        <v>1E-4</v>
      </c>
      <c r="AL31">
        <v>1E-4</v>
      </c>
      <c r="AM31">
        <v>-1.1999999999999999E-3</v>
      </c>
      <c r="AN31">
        <v>1</v>
      </c>
      <c r="AO31">
        <v>0.99</v>
      </c>
      <c r="AP31">
        <v>0.99</v>
      </c>
      <c r="AQ31">
        <v>-1E-4</v>
      </c>
      <c r="AR31">
        <v>5.1000000000000004E-3</v>
      </c>
      <c r="AS31">
        <v>3.7000000000000002E-3</v>
      </c>
      <c r="AT31">
        <v>1.12E-2</v>
      </c>
      <c r="AU31">
        <v>-1E-4</v>
      </c>
      <c r="AV31">
        <v>-1E-4</v>
      </c>
      <c r="AW31">
        <v>1.0999999999999999E-2</v>
      </c>
      <c r="AX31">
        <v>0</v>
      </c>
      <c r="AY31">
        <v>-2.0000000000000001E-4</v>
      </c>
      <c r="AZ31">
        <v>-1E-4</v>
      </c>
      <c r="BA31">
        <v>-4.0000000000000002E-4</v>
      </c>
      <c r="BB31">
        <v>-8.0000000000000004E-4</v>
      </c>
      <c r="BC31">
        <v>1.5800000000000002E-2</v>
      </c>
      <c r="BD31">
        <v>-6.9999999999999999E-4</v>
      </c>
      <c r="BE31">
        <v>2.1399999999999999E-2</v>
      </c>
      <c r="BF31">
        <v>2.0000000000000001E-4</v>
      </c>
      <c r="BG31">
        <v>4.1999999999999997E-3</v>
      </c>
      <c r="BH31">
        <v>8.9999999999999998E-4</v>
      </c>
      <c r="BI31">
        <v>-1E-3</v>
      </c>
      <c r="BJ31">
        <v>1.6000000000000001E-3</v>
      </c>
      <c r="BK31">
        <v>-9.7999999999999997E-3</v>
      </c>
      <c r="BL31">
        <v>1.9E-3</v>
      </c>
      <c r="BM31">
        <v>0.1041</v>
      </c>
      <c r="BN31">
        <v>9.7999999999999997E-3</v>
      </c>
      <c r="BO31">
        <v>2.3900000000000001E-2</v>
      </c>
      <c r="BP31">
        <v>0</v>
      </c>
      <c r="BQ31">
        <v>1E-4</v>
      </c>
      <c r="BR31">
        <v>1E-4</v>
      </c>
      <c r="BS31">
        <v>-1.1999999999999999E-3</v>
      </c>
    </row>
    <row r="32" spans="1:71" x14ac:dyDescent="0.4">
      <c r="A32" s="1" t="s">
        <v>118</v>
      </c>
      <c r="B32" s="1" t="s">
        <v>117</v>
      </c>
      <c r="C32" s="2">
        <v>45539.488935185182</v>
      </c>
      <c r="J32">
        <v>2.0000000000000001E-4</v>
      </c>
      <c r="K32">
        <v>1.9E-3</v>
      </c>
      <c r="L32">
        <v>4.1000000000000003E-3</v>
      </c>
      <c r="M32">
        <v>6.4999999999999997E-3</v>
      </c>
      <c r="N32">
        <v>-1E-4</v>
      </c>
      <c r="O32">
        <v>-1E-4</v>
      </c>
      <c r="P32">
        <v>3.0999999999999999E-3</v>
      </c>
      <c r="Q32">
        <v>0</v>
      </c>
      <c r="R32">
        <v>-2.9999999999999997E-4</v>
      </c>
      <c r="S32">
        <v>1E-4</v>
      </c>
      <c r="T32">
        <v>-5.9999999999999995E-4</v>
      </c>
      <c r="U32">
        <v>-2.3E-3</v>
      </c>
      <c r="V32">
        <v>1.8499999999999999E-2</v>
      </c>
      <c r="W32">
        <v>2.9999999999999997E-4</v>
      </c>
      <c r="X32">
        <v>1.95E-2</v>
      </c>
      <c r="Y32">
        <v>1E-4</v>
      </c>
      <c r="Z32">
        <v>4.1000000000000003E-3</v>
      </c>
      <c r="AA32">
        <v>1.1000000000000001E-3</v>
      </c>
      <c r="AB32">
        <v>5.0000000000000001E-4</v>
      </c>
      <c r="AC32">
        <v>8.0000000000000004E-4</v>
      </c>
      <c r="AD32">
        <v>-9.2999999999999992E-3</v>
      </c>
      <c r="AE32">
        <v>5.4000000000000003E-3</v>
      </c>
      <c r="AF32">
        <v>0.1041</v>
      </c>
      <c r="AG32">
        <v>8.3999999999999995E-3</v>
      </c>
      <c r="AH32">
        <v>2.3599999999999999E-2</v>
      </c>
      <c r="AI32">
        <v>-1.9E-3</v>
      </c>
      <c r="AJ32">
        <v>0</v>
      </c>
      <c r="AK32">
        <v>1E-4</v>
      </c>
      <c r="AL32">
        <v>-2.9999999999999997E-4</v>
      </c>
      <c r="AM32">
        <v>-5.9999999999999995E-4</v>
      </c>
      <c r="AN32">
        <v>1</v>
      </c>
      <c r="AO32">
        <v>0.99</v>
      </c>
      <c r="AP32">
        <v>1</v>
      </c>
      <c r="AQ32">
        <v>2.0000000000000001E-4</v>
      </c>
      <c r="AR32">
        <v>1.9E-3</v>
      </c>
      <c r="AS32">
        <v>4.1000000000000003E-3</v>
      </c>
      <c r="AT32">
        <v>6.4999999999999997E-3</v>
      </c>
      <c r="AU32">
        <v>-1E-4</v>
      </c>
      <c r="AV32">
        <v>-1E-4</v>
      </c>
      <c r="AW32">
        <v>3.0999999999999999E-3</v>
      </c>
      <c r="AX32">
        <v>0</v>
      </c>
      <c r="AY32">
        <v>-2.9999999999999997E-4</v>
      </c>
      <c r="AZ32">
        <v>1E-4</v>
      </c>
      <c r="BA32">
        <v>-5.9999999999999995E-4</v>
      </c>
      <c r="BB32">
        <v>-2.3E-3</v>
      </c>
      <c r="BC32">
        <v>1.8499999999999999E-2</v>
      </c>
      <c r="BD32">
        <v>2.9999999999999997E-4</v>
      </c>
      <c r="BE32">
        <v>1.95E-2</v>
      </c>
      <c r="BF32">
        <v>1E-4</v>
      </c>
      <c r="BG32">
        <v>4.1000000000000003E-3</v>
      </c>
      <c r="BH32">
        <v>1.1000000000000001E-3</v>
      </c>
      <c r="BI32">
        <v>5.0000000000000001E-4</v>
      </c>
      <c r="BJ32">
        <v>8.0000000000000004E-4</v>
      </c>
      <c r="BK32">
        <v>-9.2999999999999992E-3</v>
      </c>
      <c r="BL32">
        <v>5.4000000000000003E-3</v>
      </c>
      <c r="BM32">
        <v>0.1041</v>
      </c>
      <c r="BN32">
        <v>8.3999999999999995E-3</v>
      </c>
      <c r="BO32">
        <v>2.3599999999999999E-2</v>
      </c>
      <c r="BP32">
        <v>0</v>
      </c>
      <c r="BQ32">
        <v>1E-4</v>
      </c>
      <c r="BR32">
        <v>-2.9999999999999997E-4</v>
      </c>
      <c r="BS32">
        <v>-5.9999999999999995E-4</v>
      </c>
    </row>
    <row r="33" spans="1:71" x14ac:dyDescent="0.4">
      <c r="A33" s="1" t="s">
        <v>127</v>
      </c>
      <c r="B33" s="1" t="s">
        <v>117</v>
      </c>
      <c r="C33" s="2">
        <v>45539.490682870368</v>
      </c>
      <c r="J33">
        <v>2.0000000000000001E-4</v>
      </c>
      <c r="K33">
        <v>6.4999999999999997E-3</v>
      </c>
      <c r="L33">
        <v>3.5000000000000001E-3</v>
      </c>
      <c r="M33">
        <v>7.4000000000000003E-3</v>
      </c>
      <c r="N33">
        <v>-4.0000000000000002E-4</v>
      </c>
      <c r="O33">
        <v>-2.9999999999999997E-4</v>
      </c>
      <c r="P33">
        <v>9.7000000000000003E-2</v>
      </c>
      <c r="Q33">
        <v>0</v>
      </c>
      <c r="R33">
        <v>-1E-4</v>
      </c>
      <c r="S33">
        <v>2.0000000000000001E-4</v>
      </c>
      <c r="T33">
        <v>-1.6999999999999999E-3</v>
      </c>
      <c r="U33">
        <v>-2.8E-3</v>
      </c>
      <c r="V33">
        <v>2.1899999999999999E-2</v>
      </c>
      <c r="W33">
        <v>-3.5999999999999999E-3</v>
      </c>
      <c r="X33">
        <v>1.84E-2</v>
      </c>
      <c r="Y33">
        <v>-2.0000000000000001E-4</v>
      </c>
      <c r="Z33">
        <v>4.7999999999999996E-3</v>
      </c>
      <c r="AA33">
        <v>-1.6000000000000001E-3</v>
      </c>
      <c r="AB33">
        <v>-1.1999999999999999E-3</v>
      </c>
      <c r="AC33">
        <v>-1E-3</v>
      </c>
      <c r="AD33">
        <v>-1.32E-2</v>
      </c>
      <c r="AE33">
        <v>1E-3</v>
      </c>
      <c r="AF33">
        <v>0.1124</v>
      </c>
      <c r="AG33">
        <v>2.9999999999999997E-4</v>
      </c>
      <c r="AH33">
        <v>6.83E-2</v>
      </c>
      <c r="AI33">
        <v>-1.8E-3</v>
      </c>
      <c r="AJ33">
        <v>0</v>
      </c>
      <c r="AK33">
        <v>20.521799999999999</v>
      </c>
      <c r="AL33">
        <v>1.2800000000000001E-2</v>
      </c>
      <c r="AM33">
        <v>-1.1999999999999999E-3</v>
      </c>
      <c r="AN33">
        <v>1</v>
      </c>
      <c r="AO33">
        <v>1</v>
      </c>
      <c r="AP33">
        <v>1</v>
      </c>
      <c r="AQ33">
        <v>2.0000000000000001E-4</v>
      </c>
      <c r="AR33">
        <v>6.4999999999999997E-3</v>
      </c>
      <c r="AS33">
        <v>3.5000000000000001E-3</v>
      </c>
      <c r="AT33">
        <v>7.4000000000000003E-3</v>
      </c>
      <c r="AU33">
        <v>-4.0000000000000002E-4</v>
      </c>
      <c r="AV33">
        <v>-2.9999999999999997E-4</v>
      </c>
      <c r="AW33">
        <v>9.7000000000000003E-2</v>
      </c>
      <c r="AX33">
        <v>0</v>
      </c>
      <c r="AY33">
        <v>-1E-4</v>
      </c>
      <c r="AZ33">
        <v>2.0000000000000001E-4</v>
      </c>
      <c r="BA33">
        <v>-1.6999999999999999E-3</v>
      </c>
      <c r="BB33">
        <v>-2.8E-3</v>
      </c>
      <c r="BC33">
        <v>2.1899999999999999E-2</v>
      </c>
      <c r="BD33">
        <v>-3.5999999999999999E-3</v>
      </c>
      <c r="BE33">
        <v>1.84E-2</v>
      </c>
      <c r="BF33">
        <v>-2.0000000000000001E-4</v>
      </c>
      <c r="BG33">
        <v>4.7999999999999996E-3</v>
      </c>
      <c r="BH33">
        <v>-1.6000000000000001E-3</v>
      </c>
      <c r="BI33">
        <v>-1.1999999999999999E-3</v>
      </c>
      <c r="BJ33">
        <v>-1E-3</v>
      </c>
      <c r="BK33">
        <v>-1.32E-2</v>
      </c>
      <c r="BL33">
        <v>1E-3</v>
      </c>
      <c r="BM33">
        <v>0.1124</v>
      </c>
      <c r="BN33">
        <v>2.9999999999999997E-4</v>
      </c>
      <c r="BO33">
        <v>6.83E-2</v>
      </c>
      <c r="BP33">
        <v>0</v>
      </c>
      <c r="BQ33" t="s">
        <v>128</v>
      </c>
      <c r="BR33">
        <v>-5.7000000000000002E-3</v>
      </c>
      <c r="BS33">
        <v>-1.1999999999999999E-3</v>
      </c>
    </row>
    <row r="34" spans="1:71" x14ac:dyDescent="0.4">
      <c r="A34" s="1" t="s">
        <v>116</v>
      </c>
      <c r="B34" s="1" t="s">
        <v>117</v>
      </c>
      <c r="C34" s="2">
        <v>45539.492430555554</v>
      </c>
      <c r="J34">
        <v>0</v>
      </c>
      <c r="K34">
        <v>3.5000000000000001E-3</v>
      </c>
      <c r="L34">
        <v>3.0000000000000001E-3</v>
      </c>
      <c r="M34">
        <v>6.7000000000000002E-3</v>
      </c>
      <c r="N34">
        <v>-1E-4</v>
      </c>
      <c r="O34">
        <v>0</v>
      </c>
      <c r="P34">
        <v>1.6999999999999999E-3</v>
      </c>
      <c r="Q34">
        <v>1E-4</v>
      </c>
      <c r="R34">
        <v>-2.9999999999999997E-4</v>
      </c>
      <c r="S34">
        <v>-1E-4</v>
      </c>
      <c r="T34">
        <v>-1.1999999999999999E-3</v>
      </c>
      <c r="U34">
        <v>-1.8E-3</v>
      </c>
      <c r="V34">
        <v>2.4500000000000001E-2</v>
      </c>
      <c r="W34">
        <v>-1.2999999999999999E-3</v>
      </c>
      <c r="X34">
        <v>1.66E-2</v>
      </c>
      <c r="Y34">
        <v>-1E-4</v>
      </c>
      <c r="Z34">
        <v>3.5999999999999999E-3</v>
      </c>
      <c r="AA34">
        <v>-5.9999999999999995E-4</v>
      </c>
      <c r="AB34">
        <v>-4.0000000000000002E-4</v>
      </c>
      <c r="AC34">
        <v>2.2000000000000001E-3</v>
      </c>
      <c r="AD34">
        <v>-8.8999999999999999E-3</v>
      </c>
      <c r="AE34">
        <v>7.4000000000000003E-3</v>
      </c>
      <c r="AF34">
        <v>0.10489999999999999</v>
      </c>
      <c r="AG34">
        <v>6.4000000000000003E-3</v>
      </c>
      <c r="AH34">
        <v>2.2700000000000001E-2</v>
      </c>
      <c r="AI34">
        <v>-1.2999999999999999E-3</v>
      </c>
      <c r="AJ34">
        <v>0</v>
      </c>
      <c r="AK34">
        <v>3.8E-3</v>
      </c>
      <c r="AL34">
        <v>-4.0000000000000002E-4</v>
      </c>
      <c r="AM34">
        <v>-8.9999999999999998E-4</v>
      </c>
      <c r="AN34">
        <v>1</v>
      </c>
      <c r="AO34">
        <v>0.94</v>
      </c>
      <c r="AP34">
        <v>0.94</v>
      </c>
      <c r="AQ34">
        <v>0</v>
      </c>
      <c r="AR34">
        <v>3.5000000000000001E-3</v>
      </c>
      <c r="AS34">
        <v>3.0000000000000001E-3</v>
      </c>
      <c r="AT34">
        <v>6.7000000000000002E-3</v>
      </c>
      <c r="AU34">
        <v>-1E-4</v>
      </c>
      <c r="AV34">
        <v>0</v>
      </c>
      <c r="AW34">
        <v>1.6999999999999999E-3</v>
      </c>
      <c r="AX34">
        <v>1E-4</v>
      </c>
      <c r="AY34">
        <v>-2.9999999999999997E-4</v>
      </c>
      <c r="AZ34">
        <v>-1E-4</v>
      </c>
      <c r="BA34">
        <v>-1.1999999999999999E-3</v>
      </c>
      <c r="BB34">
        <v>-1.8E-3</v>
      </c>
      <c r="BC34">
        <v>2.4500000000000001E-2</v>
      </c>
      <c r="BD34">
        <v>-1.2999999999999999E-3</v>
      </c>
      <c r="BE34">
        <v>1.66E-2</v>
      </c>
      <c r="BF34">
        <v>-1E-4</v>
      </c>
      <c r="BG34">
        <v>3.5999999999999999E-3</v>
      </c>
      <c r="BH34">
        <v>-5.9999999999999995E-4</v>
      </c>
      <c r="BI34">
        <v>-4.0000000000000002E-4</v>
      </c>
      <c r="BJ34">
        <v>2.2000000000000001E-3</v>
      </c>
      <c r="BK34">
        <v>-8.8999999999999999E-3</v>
      </c>
      <c r="BL34">
        <v>7.4000000000000003E-3</v>
      </c>
      <c r="BM34">
        <v>0.10489999999999999</v>
      </c>
      <c r="BN34">
        <v>6.4000000000000003E-3</v>
      </c>
      <c r="BO34">
        <v>2.2700000000000001E-2</v>
      </c>
      <c r="BP34">
        <v>0</v>
      </c>
      <c r="BQ34">
        <v>3.8E-3</v>
      </c>
      <c r="BR34">
        <v>-4.0000000000000002E-4</v>
      </c>
      <c r="BS34">
        <v>-8.9999999999999998E-4</v>
      </c>
    </row>
    <row r="35" spans="1:71" x14ac:dyDescent="0.4">
      <c r="A35" s="1" t="s">
        <v>118</v>
      </c>
      <c r="B35" s="1" t="s">
        <v>117</v>
      </c>
      <c r="C35" s="2">
        <v>45539.494166666664</v>
      </c>
      <c r="J35">
        <v>2.0000000000000001E-4</v>
      </c>
      <c r="K35">
        <v>1.9E-3</v>
      </c>
      <c r="L35">
        <v>4.3E-3</v>
      </c>
      <c r="M35">
        <v>4.0000000000000001E-3</v>
      </c>
      <c r="N35">
        <v>-1E-4</v>
      </c>
      <c r="O35">
        <v>0</v>
      </c>
      <c r="P35">
        <v>3.5000000000000001E-3</v>
      </c>
      <c r="Q35">
        <v>1E-4</v>
      </c>
      <c r="R35">
        <v>-1E-4</v>
      </c>
      <c r="S35">
        <v>-1E-4</v>
      </c>
      <c r="T35">
        <v>-8.0000000000000004E-4</v>
      </c>
      <c r="U35">
        <v>-1.8E-3</v>
      </c>
      <c r="V35">
        <v>2.18E-2</v>
      </c>
      <c r="W35">
        <v>-2.0000000000000001E-4</v>
      </c>
      <c r="X35">
        <v>1.5800000000000002E-2</v>
      </c>
      <c r="Y35">
        <v>1E-4</v>
      </c>
      <c r="Z35">
        <v>4.1999999999999997E-3</v>
      </c>
      <c r="AA35">
        <v>1.1999999999999999E-3</v>
      </c>
      <c r="AB35">
        <v>-1.1000000000000001E-3</v>
      </c>
      <c r="AC35">
        <v>1.6000000000000001E-3</v>
      </c>
      <c r="AD35">
        <v>-8.9999999999999993E-3</v>
      </c>
      <c r="AE35">
        <v>6.3E-3</v>
      </c>
      <c r="AF35">
        <v>0.1023</v>
      </c>
      <c r="AG35">
        <v>2.8E-3</v>
      </c>
      <c r="AH35">
        <v>2.3E-2</v>
      </c>
      <c r="AI35">
        <v>-2.9999999999999997E-4</v>
      </c>
      <c r="AJ35">
        <v>0</v>
      </c>
      <c r="AK35">
        <v>1.2999999999999999E-3</v>
      </c>
      <c r="AL35">
        <v>0</v>
      </c>
      <c r="AM35">
        <v>-6.9999999999999999E-4</v>
      </c>
      <c r="AN35">
        <v>1</v>
      </c>
      <c r="AO35">
        <v>0.99</v>
      </c>
      <c r="AP35">
        <v>1</v>
      </c>
      <c r="AQ35">
        <v>2.0000000000000001E-4</v>
      </c>
      <c r="AR35">
        <v>1.9E-3</v>
      </c>
      <c r="AS35">
        <v>4.3E-3</v>
      </c>
      <c r="AT35">
        <v>4.0000000000000001E-3</v>
      </c>
      <c r="AU35">
        <v>-1E-4</v>
      </c>
      <c r="AV35">
        <v>0</v>
      </c>
      <c r="AW35">
        <v>3.5000000000000001E-3</v>
      </c>
      <c r="AX35">
        <v>1E-4</v>
      </c>
      <c r="AY35">
        <v>-1E-4</v>
      </c>
      <c r="AZ35">
        <v>-1E-4</v>
      </c>
      <c r="BA35">
        <v>-8.0000000000000004E-4</v>
      </c>
      <c r="BB35">
        <v>-1.8E-3</v>
      </c>
      <c r="BC35">
        <v>2.18E-2</v>
      </c>
      <c r="BD35">
        <v>-2.0000000000000001E-4</v>
      </c>
      <c r="BE35">
        <v>1.5800000000000002E-2</v>
      </c>
      <c r="BF35">
        <v>1E-4</v>
      </c>
      <c r="BG35">
        <v>4.1999999999999997E-3</v>
      </c>
      <c r="BH35">
        <v>1.1999999999999999E-3</v>
      </c>
      <c r="BI35">
        <v>-1.1000000000000001E-3</v>
      </c>
      <c r="BJ35">
        <v>1.6000000000000001E-3</v>
      </c>
      <c r="BK35">
        <v>-8.9999999999999993E-3</v>
      </c>
      <c r="BL35">
        <v>6.3E-3</v>
      </c>
      <c r="BM35">
        <v>0.1023</v>
      </c>
      <c r="BN35">
        <v>2.8E-3</v>
      </c>
      <c r="BO35">
        <v>2.3E-2</v>
      </c>
      <c r="BP35">
        <v>0</v>
      </c>
      <c r="BQ35">
        <v>1.2999999999999999E-3</v>
      </c>
      <c r="BR35">
        <v>0</v>
      </c>
      <c r="BS35">
        <v>-6.9999999999999999E-4</v>
      </c>
    </row>
    <row r="36" spans="1:71" x14ac:dyDescent="0.4">
      <c r="A36" s="1" t="s">
        <v>129</v>
      </c>
      <c r="B36" s="1" t="s">
        <v>117</v>
      </c>
      <c r="C36" s="2">
        <v>45539.49590277778</v>
      </c>
      <c r="J36">
        <v>1E-4</v>
      </c>
      <c r="K36">
        <v>5.4999999999999997E-3</v>
      </c>
      <c r="L36">
        <v>4.8999999999999998E-3</v>
      </c>
      <c r="M36">
        <v>2.2000000000000001E-3</v>
      </c>
      <c r="N36">
        <v>-1E-4</v>
      </c>
      <c r="O36">
        <v>-1E-4</v>
      </c>
      <c r="P36">
        <v>5.4000000000000003E-3</v>
      </c>
      <c r="Q36">
        <v>0</v>
      </c>
      <c r="R36">
        <v>0</v>
      </c>
      <c r="S36">
        <v>1E-4</v>
      </c>
      <c r="T36">
        <v>2.0000000000000001E-4</v>
      </c>
      <c r="U36">
        <v>-2.5000000000000001E-3</v>
      </c>
      <c r="V36">
        <v>2.3599999999999999E-2</v>
      </c>
      <c r="W36">
        <v>-2E-3</v>
      </c>
      <c r="X36">
        <v>1.47E-2</v>
      </c>
      <c r="Y36">
        <v>1E-4</v>
      </c>
      <c r="Z36">
        <v>4.0000000000000001E-3</v>
      </c>
      <c r="AA36">
        <v>4.0000000000000002E-4</v>
      </c>
      <c r="AB36">
        <v>-8.9999999999999998E-4</v>
      </c>
      <c r="AC36">
        <v>5.0000000000000001E-4</v>
      </c>
      <c r="AD36">
        <v>-8.6E-3</v>
      </c>
      <c r="AE36">
        <v>7.1000000000000004E-3</v>
      </c>
      <c r="AF36">
        <v>0.1057</v>
      </c>
      <c r="AG36">
        <v>1.8E-3</v>
      </c>
      <c r="AH36">
        <v>2.4299999999999999E-2</v>
      </c>
      <c r="AI36">
        <v>-5.0000000000000001E-4</v>
      </c>
      <c r="AJ36">
        <v>0</v>
      </c>
      <c r="AK36">
        <v>8.0000000000000004E-4</v>
      </c>
      <c r="AL36">
        <v>-1E-4</v>
      </c>
      <c r="AM36">
        <v>1E-4</v>
      </c>
      <c r="AN36">
        <v>1</v>
      </c>
      <c r="AO36">
        <v>1</v>
      </c>
      <c r="AP36">
        <v>1</v>
      </c>
      <c r="AQ36">
        <v>1E-4</v>
      </c>
      <c r="AR36">
        <v>5.4999999999999997E-3</v>
      </c>
      <c r="AS36">
        <v>4.8999999999999998E-3</v>
      </c>
      <c r="AT36">
        <v>2.2000000000000001E-3</v>
      </c>
      <c r="AU36">
        <v>-1E-4</v>
      </c>
      <c r="AV36">
        <v>-1E-4</v>
      </c>
      <c r="AW36">
        <v>5.4000000000000003E-3</v>
      </c>
      <c r="AX36">
        <v>0</v>
      </c>
      <c r="AY36">
        <v>0</v>
      </c>
      <c r="AZ36">
        <v>1E-4</v>
      </c>
      <c r="BA36">
        <v>2.0000000000000001E-4</v>
      </c>
      <c r="BB36">
        <v>-2.5000000000000001E-3</v>
      </c>
      <c r="BC36">
        <v>2.3599999999999999E-2</v>
      </c>
      <c r="BD36">
        <v>-2E-3</v>
      </c>
      <c r="BE36">
        <v>1.47E-2</v>
      </c>
      <c r="BF36">
        <v>1E-4</v>
      </c>
      <c r="BG36">
        <v>4.0000000000000001E-3</v>
      </c>
      <c r="BH36">
        <v>4.0000000000000002E-4</v>
      </c>
      <c r="BI36">
        <v>-8.9999999999999998E-4</v>
      </c>
      <c r="BJ36">
        <v>5.0000000000000001E-4</v>
      </c>
      <c r="BK36">
        <v>-8.6E-3</v>
      </c>
      <c r="BL36">
        <v>7.1000000000000004E-3</v>
      </c>
      <c r="BM36">
        <v>0.1057</v>
      </c>
      <c r="BN36">
        <v>1.8E-3</v>
      </c>
      <c r="BO36">
        <v>2.4299999999999999E-2</v>
      </c>
      <c r="BP36">
        <v>0</v>
      </c>
      <c r="BQ36">
        <v>8.0000000000000004E-4</v>
      </c>
      <c r="BR36">
        <v>-1E-4</v>
      </c>
      <c r="BS36">
        <v>1E-4</v>
      </c>
    </row>
    <row r="37" spans="1:71" x14ac:dyDescent="0.4">
      <c r="A37" s="1" t="s">
        <v>130</v>
      </c>
      <c r="B37" s="1" t="s">
        <v>117</v>
      </c>
      <c r="C37" s="2">
        <v>45539.49763888889</v>
      </c>
      <c r="J37">
        <v>5.1733000000000002</v>
      </c>
      <c r="K37">
        <v>5.1516000000000002</v>
      </c>
      <c r="L37">
        <v>5.2102000000000004</v>
      </c>
      <c r="M37">
        <v>5.0956000000000001</v>
      </c>
      <c r="N37">
        <v>5.1928000000000001</v>
      </c>
      <c r="O37">
        <v>4.9757999999999996</v>
      </c>
      <c r="P37">
        <v>5.1725000000000003</v>
      </c>
      <c r="Q37">
        <v>5.1398999999999999</v>
      </c>
      <c r="R37">
        <v>5.1992000000000003</v>
      </c>
      <c r="S37">
        <v>5.1544999999999996</v>
      </c>
      <c r="T37">
        <v>5.0785999999999998</v>
      </c>
      <c r="U37">
        <v>5.0243000000000002</v>
      </c>
      <c r="V37">
        <v>5.3592000000000004</v>
      </c>
      <c r="W37">
        <v>5.3315999999999999</v>
      </c>
      <c r="X37">
        <v>5.0669000000000004</v>
      </c>
      <c r="Y37">
        <v>4.9715999999999996</v>
      </c>
      <c r="Z37">
        <v>5.3832000000000004</v>
      </c>
      <c r="AA37">
        <v>5.3559000000000001</v>
      </c>
      <c r="AB37">
        <v>5.1577000000000002</v>
      </c>
      <c r="AC37">
        <v>5.1456999999999997</v>
      </c>
      <c r="AD37">
        <v>5.2686000000000002</v>
      </c>
      <c r="AE37">
        <v>5.0462999999999996</v>
      </c>
      <c r="AF37">
        <v>5.0480999999999998</v>
      </c>
      <c r="AG37">
        <v>5.1409000000000002</v>
      </c>
      <c r="AH37">
        <v>4.9286000000000003</v>
      </c>
      <c r="AI37">
        <v>5.2298999999999998</v>
      </c>
      <c r="AJ37">
        <v>5.2587999999999999</v>
      </c>
      <c r="AK37">
        <v>5.1871999999999998</v>
      </c>
      <c r="AL37">
        <v>5.1913</v>
      </c>
      <c r="AM37">
        <v>5.1200999999999999</v>
      </c>
      <c r="AN37">
        <v>0.99</v>
      </c>
      <c r="AO37">
        <v>0.93</v>
      </c>
      <c r="AP37">
        <v>0.92</v>
      </c>
      <c r="AQ37">
        <v>5.1727999999999996</v>
      </c>
      <c r="AR37">
        <v>5.1516000000000002</v>
      </c>
      <c r="AS37">
        <v>5.2102000000000004</v>
      </c>
      <c r="AT37">
        <v>5.0956000000000001</v>
      </c>
      <c r="AU37">
        <v>5.1928000000000001</v>
      </c>
      <c r="AV37">
        <v>4.9757999999999996</v>
      </c>
      <c r="AW37">
        <v>5.1725000000000003</v>
      </c>
      <c r="AX37">
        <v>5.1398999999999999</v>
      </c>
      <c r="AY37">
        <v>5.1989000000000001</v>
      </c>
      <c r="AZ37">
        <v>5.1531000000000002</v>
      </c>
      <c r="BA37">
        <v>5.0787000000000004</v>
      </c>
      <c r="BB37">
        <v>5.0243000000000002</v>
      </c>
      <c r="BC37">
        <v>5.3592000000000004</v>
      </c>
      <c r="BD37">
        <v>5.3315999999999999</v>
      </c>
      <c r="BE37">
        <v>5.0660999999999996</v>
      </c>
      <c r="BF37">
        <v>4.9715999999999996</v>
      </c>
      <c r="BG37">
        <v>5.3832000000000004</v>
      </c>
      <c r="BH37">
        <v>5.3559000000000001</v>
      </c>
      <c r="BI37">
        <v>5.1577000000000002</v>
      </c>
      <c r="BJ37">
        <v>5.1456999999999997</v>
      </c>
      <c r="BK37">
        <v>5.2678000000000003</v>
      </c>
      <c r="BL37">
        <v>5.0194000000000001</v>
      </c>
      <c r="BM37">
        <v>5.0481999999999996</v>
      </c>
      <c r="BN37">
        <v>5.1379000000000001</v>
      </c>
      <c r="BO37">
        <v>4.9268000000000001</v>
      </c>
      <c r="BP37">
        <v>5.2587999999999999</v>
      </c>
      <c r="BQ37">
        <v>5.1871999999999998</v>
      </c>
      <c r="BR37">
        <v>5.1866000000000003</v>
      </c>
      <c r="BS37">
        <v>5.1200999999999999</v>
      </c>
    </row>
    <row r="38" spans="1:71" x14ac:dyDescent="0.4">
      <c r="A38" s="1" t="s">
        <v>118</v>
      </c>
      <c r="B38" s="1" t="s">
        <v>117</v>
      </c>
      <c r="C38" s="2">
        <v>45539.499386574076</v>
      </c>
      <c r="J38">
        <v>2.9999999999999997E-4</v>
      </c>
      <c r="K38">
        <v>4.5999999999999999E-3</v>
      </c>
      <c r="L38">
        <v>1.55E-2</v>
      </c>
      <c r="M38">
        <v>6.3E-3</v>
      </c>
      <c r="N38">
        <v>1E-4</v>
      </c>
      <c r="O38">
        <v>0</v>
      </c>
      <c r="P38">
        <v>-8.0000000000000004E-4</v>
      </c>
      <c r="Q38">
        <v>1E-4</v>
      </c>
      <c r="R38">
        <v>1E-4</v>
      </c>
      <c r="S38">
        <v>1E-4</v>
      </c>
      <c r="T38">
        <v>-6.9999999999999999E-4</v>
      </c>
      <c r="U38">
        <v>-1.9E-3</v>
      </c>
      <c r="V38">
        <v>2.2800000000000001E-2</v>
      </c>
      <c r="W38">
        <v>-1.6000000000000001E-3</v>
      </c>
      <c r="X38">
        <v>1.4999999999999999E-2</v>
      </c>
      <c r="Y38">
        <v>4.0000000000000002E-4</v>
      </c>
      <c r="Z38">
        <v>4.5100000000000001E-2</v>
      </c>
      <c r="AA38">
        <v>5.0000000000000001E-4</v>
      </c>
      <c r="AB38">
        <v>-8.9999999999999998E-4</v>
      </c>
      <c r="AC38">
        <v>1.1000000000000001E-3</v>
      </c>
      <c r="AD38">
        <v>-9.2999999999999992E-3</v>
      </c>
      <c r="AE38">
        <v>4.7999999999999996E-3</v>
      </c>
      <c r="AF38">
        <v>0.1346</v>
      </c>
      <c r="AG38">
        <v>1.9900000000000001E-2</v>
      </c>
      <c r="AH38">
        <v>2.5600000000000001E-2</v>
      </c>
      <c r="AI38">
        <v>2.0999999999999999E-3</v>
      </c>
      <c r="AJ38">
        <v>1E-4</v>
      </c>
      <c r="AK38">
        <v>1.5E-3</v>
      </c>
      <c r="AL38">
        <v>-2.0000000000000001E-4</v>
      </c>
      <c r="AM38">
        <v>-8.0000000000000004E-4</v>
      </c>
      <c r="AN38">
        <v>0.99</v>
      </c>
      <c r="AO38">
        <v>0.94</v>
      </c>
      <c r="AP38">
        <v>0.94</v>
      </c>
      <c r="AQ38">
        <v>2.9999999999999997E-4</v>
      </c>
      <c r="AR38">
        <v>4.5999999999999999E-3</v>
      </c>
      <c r="AS38">
        <v>1.55E-2</v>
      </c>
      <c r="AT38">
        <v>6.3E-3</v>
      </c>
      <c r="AU38">
        <v>1E-4</v>
      </c>
      <c r="AV38">
        <v>0</v>
      </c>
      <c r="AW38">
        <v>-8.0000000000000004E-4</v>
      </c>
      <c r="AX38">
        <v>1E-4</v>
      </c>
      <c r="AY38">
        <v>1E-4</v>
      </c>
      <c r="AZ38">
        <v>1E-4</v>
      </c>
      <c r="BA38">
        <v>-6.9999999999999999E-4</v>
      </c>
      <c r="BB38">
        <v>-1.9E-3</v>
      </c>
      <c r="BC38">
        <v>2.2800000000000001E-2</v>
      </c>
      <c r="BD38">
        <v>-1.6000000000000001E-3</v>
      </c>
      <c r="BE38">
        <v>1.4999999999999999E-2</v>
      </c>
      <c r="BF38">
        <v>4.0000000000000002E-4</v>
      </c>
      <c r="BG38">
        <v>4.5100000000000001E-2</v>
      </c>
      <c r="BH38">
        <v>5.0000000000000001E-4</v>
      </c>
      <c r="BI38">
        <v>-8.9999999999999998E-4</v>
      </c>
      <c r="BJ38">
        <v>1.1000000000000001E-3</v>
      </c>
      <c r="BK38">
        <v>-9.2999999999999992E-3</v>
      </c>
      <c r="BL38">
        <v>4.7999999999999996E-3</v>
      </c>
      <c r="BM38">
        <v>0.1346</v>
      </c>
      <c r="BN38">
        <v>1.9900000000000001E-2</v>
      </c>
      <c r="BO38">
        <v>2.5600000000000001E-2</v>
      </c>
      <c r="BP38">
        <v>1E-4</v>
      </c>
      <c r="BQ38">
        <v>1.5E-3</v>
      </c>
      <c r="BR38">
        <v>-2.0000000000000001E-4</v>
      </c>
      <c r="BS38">
        <v>-8.0000000000000004E-4</v>
      </c>
    </row>
    <row r="39" spans="1:71" x14ac:dyDescent="0.4">
      <c r="A39" s="1" t="s">
        <v>131</v>
      </c>
      <c r="B39" s="1" t="s">
        <v>117</v>
      </c>
      <c r="C39" s="2">
        <v>45539.501122685186</v>
      </c>
      <c r="J39">
        <v>2.9999999999999997E-4</v>
      </c>
      <c r="K39">
        <v>3.5999999999999999E-3</v>
      </c>
      <c r="L39">
        <v>7.7000000000000002E-3</v>
      </c>
      <c r="M39">
        <v>2.3999999999999998E-3</v>
      </c>
      <c r="N39">
        <v>0</v>
      </c>
      <c r="O39">
        <v>-1E-4</v>
      </c>
      <c r="P39">
        <v>4.1000000000000003E-3</v>
      </c>
      <c r="Q39">
        <v>0</v>
      </c>
      <c r="R39">
        <v>-2.0000000000000001E-4</v>
      </c>
      <c r="S39">
        <v>-1E-4</v>
      </c>
      <c r="T39">
        <v>-1E-4</v>
      </c>
      <c r="U39">
        <v>-2.3E-3</v>
      </c>
      <c r="V39">
        <v>2.87E-2</v>
      </c>
      <c r="W39">
        <v>-3.2000000000000002E-3</v>
      </c>
      <c r="X39">
        <v>1.4200000000000001E-2</v>
      </c>
      <c r="Y39">
        <v>-1E-4</v>
      </c>
      <c r="Z39">
        <v>1.49E-2</v>
      </c>
      <c r="AA39">
        <v>5.9999999999999995E-4</v>
      </c>
      <c r="AB39">
        <v>-1E-3</v>
      </c>
      <c r="AC39">
        <v>1.1000000000000001E-3</v>
      </c>
      <c r="AD39">
        <v>-1.04E-2</v>
      </c>
      <c r="AE39">
        <v>4.1999999999999997E-3</v>
      </c>
      <c r="AF39">
        <v>0.10829999999999999</v>
      </c>
      <c r="AG39">
        <v>8.3999999999999995E-3</v>
      </c>
      <c r="AH39">
        <v>2.47E-2</v>
      </c>
      <c r="AI39">
        <v>5.0000000000000001E-4</v>
      </c>
      <c r="AJ39">
        <v>0</v>
      </c>
      <c r="AK39">
        <v>6.9999999999999999E-4</v>
      </c>
      <c r="AL39">
        <v>-2.9999999999999997E-4</v>
      </c>
      <c r="AM39">
        <v>1E-4</v>
      </c>
      <c r="AN39">
        <v>0.99</v>
      </c>
      <c r="AO39">
        <v>0.94</v>
      </c>
      <c r="AP39">
        <v>0.94</v>
      </c>
      <c r="AQ39">
        <v>2.9999999999999997E-4</v>
      </c>
      <c r="AR39">
        <v>3.5999999999999999E-3</v>
      </c>
      <c r="AS39">
        <v>7.7000000000000002E-3</v>
      </c>
      <c r="AT39">
        <v>2.3999999999999998E-3</v>
      </c>
      <c r="AU39">
        <v>0</v>
      </c>
      <c r="AV39">
        <v>-1E-4</v>
      </c>
      <c r="AW39">
        <v>4.1000000000000003E-3</v>
      </c>
      <c r="AX39">
        <v>0</v>
      </c>
      <c r="AY39">
        <v>-2.0000000000000001E-4</v>
      </c>
      <c r="AZ39">
        <v>-1E-4</v>
      </c>
      <c r="BA39">
        <v>-1E-4</v>
      </c>
      <c r="BB39">
        <v>-2.3E-3</v>
      </c>
      <c r="BC39">
        <v>2.87E-2</v>
      </c>
      <c r="BD39">
        <v>-3.2000000000000002E-3</v>
      </c>
      <c r="BE39">
        <v>1.4200000000000001E-2</v>
      </c>
      <c r="BF39">
        <v>-1E-4</v>
      </c>
      <c r="BG39">
        <v>1.49E-2</v>
      </c>
      <c r="BH39">
        <v>5.9999999999999995E-4</v>
      </c>
      <c r="BI39">
        <v>-1E-3</v>
      </c>
      <c r="BJ39">
        <v>1.1000000000000001E-3</v>
      </c>
      <c r="BK39">
        <v>-1.04E-2</v>
      </c>
      <c r="BL39">
        <v>4.1999999999999997E-3</v>
      </c>
      <c r="BM39">
        <v>0.10829999999999999</v>
      </c>
      <c r="BN39">
        <v>8.3999999999999995E-3</v>
      </c>
      <c r="BO39">
        <v>2.47E-2</v>
      </c>
      <c r="BP39">
        <v>0</v>
      </c>
      <c r="BQ39">
        <v>6.9999999999999999E-4</v>
      </c>
      <c r="BR39">
        <v>-2.9999999999999997E-4</v>
      </c>
      <c r="BS39">
        <v>1E-4</v>
      </c>
    </row>
    <row r="40" spans="1:71" x14ac:dyDescent="0.4">
      <c r="A40" s="1" t="s">
        <v>132</v>
      </c>
      <c r="B40" s="1" t="s">
        <v>117</v>
      </c>
      <c r="C40" s="2">
        <v>45539.502870370372</v>
      </c>
      <c r="J40">
        <v>0.50349999999999995</v>
      </c>
      <c r="K40">
        <v>0.50439999999999996</v>
      </c>
      <c r="L40">
        <v>0.4975</v>
      </c>
      <c r="M40">
        <v>0.50319999999999998</v>
      </c>
      <c r="N40">
        <v>0.50570000000000004</v>
      </c>
      <c r="O40">
        <v>0.504</v>
      </c>
      <c r="P40">
        <v>0.504</v>
      </c>
      <c r="Q40">
        <v>0.50460000000000005</v>
      </c>
      <c r="R40">
        <v>0.51329999999999998</v>
      </c>
      <c r="S40">
        <v>0.51119999999999999</v>
      </c>
      <c r="T40">
        <v>0.4955</v>
      </c>
      <c r="U40">
        <v>0.50770000000000004</v>
      </c>
      <c r="V40">
        <v>0.49559999999999998</v>
      </c>
      <c r="W40">
        <v>0.50409999999999999</v>
      </c>
      <c r="X40">
        <v>0.4929</v>
      </c>
      <c r="Y40">
        <v>0.51470000000000005</v>
      </c>
      <c r="Z40">
        <v>0.50460000000000005</v>
      </c>
      <c r="AA40">
        <v>0.50270000000000004</v>
      </c>
      <c r="AB40">
        <v>0.50949999999999995</v>
      </c>
      <c r="AC40">
        <v>0.50339999999999996</v>
      </c>
      <c r="AD40">
        <v>0.50349999999999995</v>
      </c>
      <c r="AE40">
        <v>0.49059999999999998</v>
      </c>
      <c r="AF40">
        <v>0.47039999999999998</v>
      </c>
      <c r="AG40">
        <v>0.50039999999999996</v>
      </c>
      <c r="AH40">
        <v>0.52170000000000005</v>
      </c>
      <c r="AI40">
        <v>0.50280000000000002</v>
      </c>
      <c r="AJ40">
        <v>0.51080000000000003</v>
      </c>
      <c r="AK40">
        <v>0.50539999999999996</v>
      </c>
      <c r="AL40">
        <v>0.50670000000000004</v>
      </c>
      <c r="AM40">
        <v>0.50260000000000005</v>
      </c>
      <c r="AN40">
        <v>1.01</v>
      </c>
      <c r="AO40">
        <v>0.99</v>
      </c>
      <c r="AP40">
        <v>0.99</v>
      </c>
      <c r="AQ40">
        <v>0.50349999999999995</v>
      </c>
      <c r="AR40">
        <v>0.50439999999999996</v>
      </c>
      <c r="AS40">
        <v>0.4975</v>
      </c>
      <c r="AT40">
        <v>0.50319999999999998</v>
      </c>
      <c r="AU40">
        <v>0.50570000000000004</v>
      </c>
      <c r="AV40">
        <v>0.504</v>
      </c>
      <c r="AW40">
        <v>0.504</v>
      </c>
      <c r="AX40">
        <v>0.50449999999999995</v>
      </c>
      <c r="AY40">
        <v>0.51329999999999998</v>
      </c>
      <c r="AZ40">
        <v>0.51100000000000001</v>
      </c>
      <c r="BA40">
        <v>0.4955</v>
      </c>
      <c r="BB40">
        <v>0.50770000000000004</v>
      </c>
      <c r="BC40">
        <v>0.49559999999999998</v>
      </c>
      <c r="BD40">
        <v>0.50409999999999999</v>
      </c>
      <c r="BE40">
        <v>0.49280000000000002</v>
      </c>
      <c r="BF40">
        <v>0.51470000000000005</v>
      </c>
      <c r="BG40">
        <v>0.50460000000000005</v>
      </c>
      <c r="BH40">
        <v>0.50270000000000004</v>
      </c>
      <c r="BI40">
        <v>0.50949999999999995</v>
      </c>
      <c r="BJ40">
        <v>0.50339999999999996</v>
      </c>
      <c r="BK40">
        <v>0.50339999999999996</v>
      </c>
      <c r="BL40">
        <v>0.48780000000000001</v>
      </c>
      <c r="BM40">
        <v>0.47039999999999998</v>
      </c>
      <c r="BN40">
        <v>0.5</v>
      </c>
      <c r="BO40">
        <v>0.52149999999999996</v>
      </c>
      <c r="BP40">
        <v>0.51080000000000003</v>
      </c>
      <c r="BQ40">
        <v>0.50539999999999996</v>
      </c>
      <c r="BR40">
        <v>0.50629999999999997</v>
      </c>
      <c r="BS40">
        <v>0.50260000000000005</v>
      </c>
    </row>
    <row r="41" spans="1:71" x14ac:dyDescent="0.4">
      <c r="A41" s="1" t="s">
        <v>133</v>
      </c>
      <c r="B41" s="1" t="s">
        <v>117</v>
      </c>
      <c r="C41" s="2">
        <v>45539.504618055558</v>
      </c>
      <c r="J41">
        <v>0.50480000000000003</v>
      </c>
      <c r="K41">
        <v>0.50219999999999998</v>
      </c>
      <c r="L41">
        <v>0.50019999999999998</v>
      </c>
      <c r="M41">
        <v>0.50529999999999997</v>
      </c>
      <c r="N41">
        <v>0.50439999999999996</v>
      </c>
      <c r="O41">
        <v>0.50080000000000002</v>
      </c>
      <c r="P41">
        <v>0.50580000000000003</v>
      </c>
      <c r="Q41">
        <v>0.50680000000000003</v>
      </c>
      <c r="R41">
        <v>0.5151</v>
      </c>
      <c r="S41">
        <v>0.51249999999999996</v>
      </c>
      <c r="T41">
        <v>0.49669999999999997</v>
      </c>
      <c r="U41">
        <v>0.50970000000000004</v>
      </c>
      <c r="V41">
        <v>0.48849999999999999</v>
      </c>
      <c r="W41">
        <v>0.50009999999999999</v>
      </c>
      <c r="X41">
        <v>0.49619999999999997</v>
      </c>
      <c r="Y41">
        <v>0.51429999999999998</v>
      </c>
      <c r="Z41">
        <v>0.51529999999999998</v>
      </c>
      <c r="AA41">
        <v>0.49769999999999998</v>
      </c>
      <c r="AB41">
        <v>0.51019999999999999</v>
      </c>
      <c r="AC41">
        <v>0.50700000000000001</v>
      </c>
      <c r="AD41">
        <v>0.50639999999999996</v>
      </c>
      <c r="AE41">
        <v>0.49380000000000002</v>
      </c>
      <c r="AF41">
        <v>0.5071</v>
      </c>
      <c r="AG41">
        <v>0.505</v>
      </c>
      <c r="AH41">
        <v>0.52229999999999999</v>
      </c>
      <c r="AI41">
        <v>0.50690000000000002</v>
      </c>
      <c r="AJ41">
        <v>0.50990000000000002</v>
      </c>
      <c r="AK41">
        <v>0.50690000000000002</v>
      </c>
      <c r="AL41">
        <v>0.50860000000000005</v>
      </c>
      <c r="AM41">
        <v>0.50480000000000003</v>
      </c>
      <c r="AN41">
        <v>1</v>
      </c>
      <c r="AO41">
        <v>0.99</v>
      </c>
      <c r="AP41">
        <v>0.99</v>
      </c>
      <c r="AQ41">
        <v>0.50480000000000003</v>
      </c>
      <c r="AR41">
        <v>0.50219999999999998</v>
      </c>
      <c r="AS41">
        <v>0.50019999999999998</v>
      </c>
      <c r="AT41">
        <v>0.50529999999999997</v>
      </c>
      <c r="AU41">
        <v>0.50439999999999996</v>
      </c>
      <c r="AV41">
        <v>0.50080000000000002</v>
      </c>
      <c r="AW41">
        <v>0.50580000000000003</v>
      </c>
      <c r="AX41">
        <v>0.50680000000000003</v>
      </c>
      <c r="AY41">
        <v>0.5151</v>
      </c>
      <c r="AZ41">
        <v>0.51239999999999997</v>
      </c>
      <c r="BA41">
        <v>0.49680000000000002</v>
      </c>
      <c r="BB41">
        <v>0.50970000000000004</v>
      </c>
      <c r="BC41">
        <v>0.48849999999999999</v>
      </c>
      <c r="BD41">
        <v>0.50009999999999999</v>
      </c>
      <c r="BE41">
        <v>0.49609999999999999</v>
      </c>
      <c r="BF41">
        <v>0.51429999999999998</v>
      </c>
      <c r="BG41">
        <v>0.51529999999999998</v>
      </c>
      <c r="BH41">
        <v>0.49769999999999998</v>
      </c>
      <c r="BI41">
        <v>0.51019999999999999</v>
      </c>
      <c r="BJ41">
        <v>0.50700000000000001</v>
      </c>
      <c r="BK41">
        <v>0.50629999999999997</v>
      </c>
      <c r="BL41">
        <v>0.49099999999999999</v>
      </c>
      <c r="BM41">
        <v>0.5071</v>
      </c>
      <c r="BN41">
        <v>0.50470000000000004</v>
      </c>
      <c r="BO41">
        <v>0.52210000000000001</v>
      </c>
      <c r="BP41">
        <v>0.50990000000000002</v>
      </c>
      <c r="BQ41">
        <v>0.50690000000000002</v>
      </c>
      <c r="BR41">
        <v>0.5081</v>
      </c>
      <c r="BS41">
        <v>0.50480000000000003</v>
      </c>
    </row>
    <row r="42" spans="1:71" x14ac:dyDescent="0.4">
      <c r="A42" s="1" t="s">
        <v>134</v>
      </c>
      <c r="B42" s="1" t="s">
        <v>117</v>
      </c>
      <c r="C42" s="2">
        <v>45539.506354166668</v>
      </c>
      <c r="J42">
        <v>5.0381999999999998</v>
      </c>
      <c r="K42">
        <v>5.0057999999999998</v>
      </c>
      <c r="L42">
        <v>5.0528000000000004</v>
      </c>
      <c r="M42">
        <v>5.0530999999999997</v>
      </c>
      <c r="N42">
        <v>5.0308999999999999</v>
      </c>
      <c r="O42">
        <v>5.0477999999999996</v>
      </c>
      <c r="P42">
        <v>5.0754999999999999</v>
      </c>
      <c r="Q42">
        <v>5.0593000000000004</v>
      </c>
      <c r="R42">
        <v>5.1269999999999998</v>
      </c>
      <c r="S42">
        <v>5.0883000000000003</v>
      </c>
      <c r="T42">
        <v>5.0011999999999999</v>
      </c>
      <c r="U42">
        <v>5.0618999999999996</v>
      </c>
      <c r="V42">
        <v>5.0035999999999996</v>
      </c>
      <c r="W42">
        <v>5.0171999999999999</v>
      </c>
      <c r="X42">
        <v>4.9316000000000004</v>
      </c>
      <c r="Y42">
        <v>5.0797999999999996</v>
      </c>
      <c r="Z42">
        <v>5.2314999999999996</v>
      </c>
      <c r="AA42">
        <v>4.9311999999999996</v>
      </c>
      <c r="AB42">
        <v>5.0782999999999996</v>
      </c>
      <c r="AC42">
        <v>5.0613000000000001</v>
      </c>
      <c r="AD42">
        <v>5.17</v>
      </c>
      <c r="AE42">
        <v>4.9783999999999997</v>
      </c>
      <c r="AF42">
        <v>5.0826000000000002</v>
      </c>
      <c r="AG42">
        <v>5.0674999999999999</v>
      </c>
      <c r="AH42">
        <v>5.0449000000000002</v>
      </c>
      <c r="AI42">
        <v>5.0826000000000002</v>
      </c>
      <c r="AJ42">
        <v>5.0768000000000004</v>
      </c>
      <c r="AK42">
        <v>5.0442999999999998</v>
      </c>
      <c r="AL42">
        <v>5.0787000000000004</v>
      </c>
      <c r="AM42">
        <v>5.0258000000000003</v>
      </c>
      <c r="AN42">
        <v>0.99</v>
      </c>
      <c r="AO42">
        <v>0.98</v>
      </c>
      <c r="AP42">
        <v>0.99</v>
      </c>
      <c r="AQ42">
        <v>5.0377000000000001</v>
      </c>
      <c r="AR42">
        <v>5.0057999999999998</v>
      </c>
      <c r="AS42">
        <v>5.0528000000000004</v>
      </c>
      <c r="AT42">
        <v>5.0530999999999997</v>
      </c>
      <c r="AU42">
        <v>5.0308999999999999</v>
      </c>
      <c r="AV42">
        <v>5.0477999999999996</v>
      </c>
      <c r="AW42">
        <v>5.0754999999999999</v>
      </c>
      <c r="AX42">
        <v>5.0591999999999997</v>
      </c>
      <c r="AY42">
        <v>5.1266999999999996</v>
      </c>
      <c r="AZ42">
        <v>5.0869</v>
      </c>
      <c r="BA42">
        <v>5.0012999999999996</v>
      </c>
      <c r="BB42">
        <v>5.0618999999999996</v>
      </c>
      <c r="BC42">
        <v>5.0035999999999996</v>
      </c>
      <c r="BD42">
        <v>5.0171999999999999</v>
      </c>
      <c r="BE42">
        <v>4.9307999999999996</v>
      </c>
      <c r="BF42">
        <v>5.0797999999999996</v>
      </c>
      <c r="BG42">
        <v>5.2314999999999996</v>
      </c>
      <c r="BH42">
        <v>4.9311999999999996</v>
      </c>
      <c r="BI42">
        <v>5.0782999999999996</v>
      </c>
      <c r="BJ42">
        <v>5.0612000000000004</v>
      </c>
      <c r="BK42">
        <v>5.1692999999999998</v>
      </c>
      <c r="BL42">
        <v>4.9509999999999996</v>
      </c>
      <c r="BM42">
        <v>5.0826000000000002</v>
      </c>
      <c r="BN42">
        <v>5.0644</v>
      </c>
      <c r="BO42">
        <v>5.0430000000000001</v>
      </c>
      <c r="BP42">
        <v>5.0768000000000004</v>
      </c>
      <c r="BQ42">
        <v>5.0442999999999998</v>
      </c>
      <c r="BR42">
        <v>5.0740999999999996</v>
      </c>
      <c r="BS42">
        <v>5.0258000000000003</v>
      </c>
    </row>
    <row r="43" spans="1:71" x14ac:dyDescent="0.4">
      <c r="A43" s="1" t="s">
        <v>131</v>
      </c>
      <c r="B43" s="1" t="s">
        <v>117</v>
      </c>
      <c r="C43" s="2">
        <v>45539.508090277777</v>
      </c>
      <c r="J43">
        <v>2.0000000000000001E-4</v>
      </c>
      <c r="K43">
        <v>3.5000000000000001E-3</v>
      </c>
      <c r="L43">
        <v>1.6299999999999999E-2</v>
      </c>
      <c r="M43">
        <v>2.3999999999999998E-3</v>
      </c>
      <c r="N43">
        <v>2.0000000000000001E-4</v>
      </c>
      <c r="O43">
        <v>0</v>
      </c>
      <c r="P43">
        <v>5.7000000000000002E-3</v>
      </c>
      <c r="Q43">
        <v>1E-4</v>
      </c>
      <c r="R43">
        <v>0</v>
      </c>
      <c r="S43">
        <v>2.9999999999999997E-4</v>
      </c>
      <c r="T43">
        <v>1E-4</v>
      </c>
      <c r="U43">
        <v>-4.1000000000000003E-3</v>
      </c>
      <c r="V43">
        <v>2.7199999999999998E-2</v>
      </c>
      <c r="W43">
        <v>2.0000000000000001E-4</v>
      </c>
      <c r="X43">
        <v>1.7999999999999999E-2</v>
      </c>
      <c r="Y43">
        <v>2.9999999999999997E-4</v>
      </c>
      <c r="Z43">
        <v>4.4499999999999998E-2</v>
      </c>
      <c r="AA43">
        <v>1E-3</v>
      </c>
      <c r="AB43">
        <v>2.9999999999999997E-4</v>
      </c>
      <c r="AC43">
        <v>2.7000000000000001E-3</v>
      </c>
      <c r="AD43">
        <v>-1.06E-2</v>
      </c>
      <c r="AE43">
        <v>4.3E-3</v>
      </c>
      <c r="AF43">
        <v>0.15279999999999999</v>
      </c>
      <c r="AG43">
        <v>2.0299999999999999E-2</v>
      </c>
      <c r="AH43">
        <v>2.5999999999999999E-2</v>
      </c>
      <c r="AI43">
        <v>1.6000000000000001E-3</v>
      </c>
      <c r="AJ43">
        <v>1E-4</v>
      </c>
      <c r="AK43">
        <v>1.6000000000000001E-3</v>
      </c>
      <c r="AL43">
        <v>2.0000000000000001E-4</v>
      </c>
      <c r="AM43">
        <v>2.9999999999999997E-4</v>
      </c>
      <c r="AN43">
        <v>1</v>
      </c>
      <c r="AO43">
        <v>0.99</v>
      </c>
      <c r="AP43">
        <v>0.99</v>
      </c>
      <c r="AQ43">
        <v>2.0000000000000001E-4</v>
      </c>
      <c r="AR43">
        <v>3.5000000000000001E-3</v>
      </c>
      <c r="AS43">
        <v>1.6299999999999999E-2</v>
      </c>
      <c r="AT43">
        <v>2.3999999999999998E-3</v>
      </c>
      <c r="AU43">
        <v>2.0000000000000001E-4</v>
      </c>
      <c r="AV43">
        <v>0</v>
      </c>
      <c r="AW43">
        <v>5.7000000000000002E-3</v>
      </c>
      <c r="AX43">
        <v>1E-4</v>
      </c>
      <c r="AY43">
        <v>0</v>
      </c>
      <c r="AZ43">
        <v>2.9999999999999997E-4</v>
      </c>
      <c r="BA43">
        <v>1E-4</v>
      </c>
      <c r="BB43">
        <v>-4.1000000000000003E-3</v>
      </c>
      <c r="BC43">
        <v>2.7199999999999998E-2</v>
      </c>
      <c r="BD43">
        <v>2.0000000000000001E-4</v>
      </c>
      <c r="BE43">
        <v>1.7999999999999999E-2</v>
      </c>
      <c r="BF43">
        <v>2.9999999999999997E-4</v>
      </c>
      <c r="BG43">
        <v>4.4499999999999998E-2</v>
      </c>
      <c r="BH43">
        <v>1E-3</v>
      </c>
      <c r="BI43">
        <v>2.9999999999999997E-4</v>
      </c>
      <c r="BJ43">
        <v>2.7000000000000001E-3</v>
      </c>
      <c r="BK43">
        <v>-1.06E-2</v>
      </c>
      <c r="BL43">
        <v>4.3E-3</v>
      </c>
      <c r="BM43">
        <v>0.15279999999999999</v>
      </c>
      <c r="BN43">
        <v>2.0299999999999999E-2</v>
      </c>
      <c r="BO43">
        <v>2.5999999999999999E-2</v>
      </c>
      <c r="BP43">
        <v>1E-4</v>
      </c>
      <c r="BQ43">
        <v>1.6000000000000001E-3</v>
      </c>
      <c r="BR43">
        <v>2.0000000000000001E-4</v>
      </c>
      <c r="BS43">
        <v>2.9999999999999997E-4</v>
      </c>
    </row>
    <row r="44" spans="1:71" x14ac:dyDescent="0.4">
      <c r="A44" s="1" t="s">
        <v>118</v>
      </c>
      <c r="B44" s="1" t="s">
        <v>117</v>
      </c>
      <c r="C44" s="2">
        <v>45539.668506944443</v>
      </c>
      <c r="J44">
        <v>-2.0000000000000001E-4</v>
      </c>
      <c r="K44">
        <v>3.2000000000000002E-3</v>
      </c>
      <c r="L44">
        <v>3.8E-3</v>
      </c>
      <c r="M44">
        <v>-3.6200000000000003E-2</v>
      </c>
      <c r="N44">
        <v>-1E-4</v>
      </c>
      <c r="O44">
        <v>-1E-4</v>
      </c>
      <c r="P44">
        <v>-8.0000000000000004E-4</v>
      </c>
      <c r="Q44">
        <v>1E-4</v>
      </c>
      <c r="R44">
        <v>-1E-4</v>
      </c>
      <c r="S44">
        <v>-1E-4</v>
      </c>
      <c r="T44">
        <v>-8.0000000000000004E-4</v>
      </c>
      <c r="U44">
        <v>-2.2000000000000001E-3</v>
      </c>
      <c r="V44">
        <v>3.0200000000000001E-2</v>
      </c>
      <c r="W44">
        <v>-6.9999999999999999E-4</v>
      </c>
      <c r="X44">
        <v>1.4E-2</v>
      </c>
      <c r="Y44">
        <v>0</v>
      </c>
      <c r="Z44">
        <v>3.8999999999999998E-3</v>
      </c>
      <c r="AA44">
        <v>1.1999999999999999E-3</v>
      </c>
      <c r="AB44">
        <v>-1.1000000000000001E-3</v>
      </c>
      <c r="AC44">
        <v>2.8E-3</v>
      </c>
      <c r="AD44">
        <v>-1.15E-2</v>
      </c>
      <c r="AE44">
        <v>1.6000000000000001E-3</v>
      </c>
      <c r="AF44">
        <v>0.1041</v>
      </c>
      <c r="AG44">
        <v>2.0999999999999999E-3</v>
      </c>
      <c r="AH44">
        <v>2.81E-2</v>
      </c>
      <c r="AI44">
        <v>-2.0000000000000001E-4</v>
      </c>
      <c r="AJ44">
        <v>0</v>
      </c>
      <c r="AK44">
        <v>4.0000000000000002E-4</v>
      </c>
      <c r="AL44">
        <v>-2.0000000000000001E-4</v>
      </c>
      <c r="AM44">
        <v>-8.9999999999999998E-4</v>
      </c>
      <c r="AN44">
        <v>1.01</v>
      </c>
      <c r="AO44">
        <v>0.99</v>
      </c>
      <c r="AP44">
        <v>1</v>
      </c>
      <c r="AQ44">
        <v>-2.0000000000000001E-4</v>
      </c>
      <c r="AR44">
        <v>3.2000000000000002E-3</v>
      </c>
      <c r="AS44">
        <v>3.8E-3</v>
      </c>
      <c r="AT44">
        <v>-3.6200000000000003E-2</v>
      </c>
      <c r="AU44">
        <v>-1E-4</v>
      </c>
      <c r="AV44">
        <v>-1E-4</v>
      </c>
      <c r="AW44">
        <v>-8.0000000000000004E-4</v>
      </c>
      <c r="AX44">
        <v>1E-4</v>
      </c>
      <c r="AY44">
        <v>-1E-4</v>
      </c>
      <c r="AZ44">
        <v>-1E-4</v>
      </c>
      <c r="BA44">
        <v>-8.0000000000000004E-4</v>
      </c>
      <c r="BB44">
        <v>-2.2000000000000001E-3</v>
      </c>
      <c r="BC44">
        <v>3.0200000000000001E-2</v>
      </c>
      <c r="BD44">
        <v>-6.9999999999999999E-4</v>
      </c>
      <c r="BE44">
        <v>1.4E-2</v>
      </c>
      <c r="BF44">
        <v>0</v>
      </c>
      <c r="BG44">
        <v>3.8999999999999998E-3</v>
      </c>
      <c r="BH44">
        <v>1.1999999999999999E-3</v>
      </c>
      <c r="BI44">
        <v>-1.1000000000000001E-3</v>
      </c>
      <c r="BJ44">
        <v>2.8E-3</v>
      </c>
      <c r="BK44">
        <v>-1.15E-2</v>
      </c>
      <c r="BL44">
        <v>1.6000000000000001E-3</v>
      </c>
      <c r="BM44">
        <v>0.1041</v>
      </c>
      <c r="BN44">
        <v>2.0999999999999999E-3</v>
      </c>
      <c r="BO44">
        <v>2.81E-2</v>
      </c>
      <c r="BP44">
        <v>0</v>
      </c>
      <c r="BQ44">
        <v>4.0000000000000002E-4</v>
      </c>
      <c r="BR44">
        <v>-2.0000000000000001E-4</v>
      </c>
      <c r="BS44">
        <v>-8.9999999999999998E-4</v>
      </c>
    </row>
    <row r="45" spans="1:71" x14ac:dyDescent="0.4">
      <c r="A45" s="1" t="s">
        <v>134</v>
      </c>
      <c r="B45" s="1" t="s">
        <v>117</v>
      </c>
      <c r="C45" s="2">
        <v>45539.670243055552</v>
      </c>
      <c r="J45">
        <v>5.0453999999999999</v>
      </c>
      <c r="K45">
        <v>5.0072000000000001</v>
      </c>
      <c r="L45">
        <v>5.0476999999999999</v>
      </c>
      <c r="M45">
        <v>4.9730999999999996</v>
      </c>
      <c r="N45">
        <v>5.0342000000000002</v>
      </c>
      <c r="O45">
        <v>5.0444000000000004</v>
      </c>
      <c r="P45">
        <v>5.0469999999999997</v>
      </c>
      <c r="Q45">
        <v>5.0385999999999997</v>
      </c>
      <c r="R45">
        <v>5.1128999999999998</v>
      </c>
      <c r="S45">
        <v>5.0894000000000004</v>
      </c>
      <c r="T45">
        <v>5.0164999999999997</v>
      </c>
      <c r="U45">
        <v>5.0202</v>
      </c>
      <c r="V45">
        <v>4.9752000000000001</v>
      </c>
      <c r="W45">
        <v>5.0724</v>
      </c>
      <c r="X45">
        <v>4.9183000000000003</v>
      </c>
      <c r="Y45">
        <v>5.0284000000000004</v>
      </c>
      <c r="Z45">
        <v>5.2144000000000004</v>
      </c>
      <c r="AA45">
        <v>4.97</v>
      </c>
      <c r="AB45">
        <v>5.0797999999999996</v>
      </c>
      <c r="AC45">
        <v>5.0495999999999999</v>
      </c>
      <c r="AD45">
        <v>5.1821000000000002</v>
      </c>
      <c r="AE45">
        <v>4.9843000000000002</v>
      </c>
      <c r="AF45">
        <v>5.0144000000000002</v>
      </c>
      <c r="AG45">
        <v>5.0576999999999996</v>
      </c>
      <c r="AH45">
        <v>4.9846000000000004</v>
      </c>
      <c r="AI45">
        <v>5.0890000000000004</v>
      </c>
      <c r="AJ45">
        <v>5.0781000000000001</v>
      </c>
      <c r="AK45">
        <v>5.0503</v>
      </c>
      <c r="AL45">
        <v>5.0880000000000001</v>
      </c>
      <c r="AM45">
        <v>5.0156000000000001</v>
      </c>
      <c r="AN45">
        <v>1</v>
      </c>
      <c r="AO45">
        <v>0.98</v>
      </c>
      <c r="AP45">
        <v>0.99</v>
      </c>
      <c r="AQ45">
        <v>5.0449000000000002</v>
      </c>
      <c r="AR45">
        <v>5.0072000000000001</v>
      </c>
      <c r="AS45">
        <v>5.0476999999999999</v>
      </c>
      <c r="AT45">
        <v>4.9730999999999996</v>
      </c>
      <c r="AU45">
        <v>5.0342000000000002</v>
      </c>
      <c r="AV45">
        <v>5.0444000000000004</v>
      </c>
      <c r="AW45">
        <v>5.0469999999999997</v>
      </c>
      <c r="AX45">
        <v>5.0385</v>
      </c>
      <c r="AY45">
        <v>5.1124999999999998</v>
      </c>
      <c r="AZ45">
        <v>5.0880000000000001</v>
      </c>
      <c r="BA45">
        <v>5.0164999999999997</v>
      </c>
      <c r="BB45">
        <v>5.0202</v>
      </c>
      <c r="BC45">
        <v>4.9752000000000001</v>
      </c>
      <c r="BD45">
        <v>5.0724</v>
      </c>
      <c r="BE45">
        <v>4.9175000000000004</v>
      </c>
      <c r="BF45">
        <v>5.0284000000000004</v>
      </c>
      <c r="BG45">
        <v>5.2144000000000004</v>
      </c>
      <c r="BH45">
        <v>4.97</v>
      </c>
      <c r="BI45">
        <v>5.0797999999999996</v>
      </c>
      <c r="BJ45">
        <v>5.0495000000000001</v>
      </c>
      <c r="BK45">
        <v>5.1813000000000002</v>
      </c>
      <c r="BL45">
        <v>4.9570999999999996</v>
      </c>
      <c r="BM45">
        <v>5.0145</v>
      </c>
      <c r="BN45">
        <v>5.0547000000000004</v>
      </c>
      <c r="BO45">
        <v>4.9827000000000004</v>
      </c>
      <c r="BP45">
        <v>5.0781000000000001</v>
      </c>
      <c r="BQ45">
        <v>5.0503</v>
      </c>
      <c r="BR45">
        <v>5.0834000000000001</v>
      </c>
      <c r="BS45">
        <v>5.0156000000000001</v>
      </c>
    </row>
    <row r="46" spans="1:71" x14ac:dyDescent="0.4">
      <c r="A46" s="1" t="s">
        <v>131</v>
      </c>
      <c r="B46" s="1" t="s">
        <v>117</v>
      </c>
      <c r="C46" s="2">
        <v>45539.671967592592</v>
      </c>
      <c r="J46">
        <v>1E-4</v>
      </c>
      <c r="K46">
        <v>4.4999999999999997E-3</v>
      </c>
      <c r="L46">
        <v>1.5800000000000002E-2</v>
      </c>
      <c r="M46">
        <v>-3.3799999999999997E-2</v>
      </c>
      <c r="N46">
        <v>2.0000000000000001E-4</v>
      </c>
      <c r="O46">
        <v>0</v>
      </c>
      <c r="P46">
        <v>5.3E-3</v>
      </c>
      <c r="Q46">
        <v>1E-4</v>
      </c>
      <c r="R46">
        <v>-5.0000000000000001E-4</v>
      </c>
      <c r="S46">
        <v>1E-4</v>
      </c>
      <c r="T46">
        <v>5.0000000000000001E-4</v>
      </c>
      <c r="U46">
        <v>-1.9E-3</v>
      </c>
      <c r="V46">
        <v>1.54E-2</v>
      </c>
      <c r="W46">
        <v>-8.0000000000000004E-4</v>
      </c>
      <c r="X46">
        <v>1.7100000000000001E-2</v>
      </c>
      <c r="Y46">
        <v>2.0000000000000001E-4</v>
      </c>
      <c r="Z46">
        <v>4.53E-2</v>
      </c>
      <c r="AA46">
        <v>2.5000000000000001E-3</v>
      </c>
      <c r="AB46">
        <v>-6.9999999999999999E-4</v>
      </c>
      <c r="AC46">
        <v>1.9E-3</v>
      </c>
      <c r="AD46">
        <v>-1.12E-2</v>
      </c>
      <c r="AE46">
        <v>1.9E-3</v>
      </c>
      <c r="AF46">
        <v>0.1598</v>
      </c>
      <c r="AG46">
        <v>2.3300000000000001E-2</v>
      </c>
      <c r="AH46">
        <v>3.0800000000000001E-2</v>
      </c>
      <c r="AI46">
        <v>8.9999999999999998E-4</v>
      </c>
      <c r="AJ46">
        <v>1E-4</v>
      </c>
      <c r="AK46">
        <v>1.8E-3</v>
      </c>
      <c r="AL46">
        <v>1E-4</v>
      </c>
      <c r="AM46">
        <v>2.9999999999999997E-4</v>
      </c>
      <c r="AN46">
        <v>1</v>
      </c>
      <c r="AO46">
        <v>0.99</v>
      </c>
      <c r="AP46">
        <v>1</v>
      </c>
      <c r="AQ46">
        <v>1E-4</v>
      </c>
      <c r="AR46">
        <v>4.4999999999999997E-3</v>
      </c>
      <c r="AS46">
        <v>1.5800000000000002E-2</v>
      </c>
      <c r="AT46">
        <v>-3.3799999999999997E-2</v>
      </c>
      <c r="AU46">
        <v>2.0000000000000001E-4</v>
      </c>
      <c r="AV46">
        <v>0</v>
      </c>
      <c r="AW46">
        <v>5.3E-3</v>
      </c>
      <c r="AX46">
        <v>1E-4</v>
      </c>
      <c r="AY46">
        <v>-5.0000000000000001E-4</v>
      </c>
      <c r="AZ46">
        <v>1E-4</v>
      </c>
      <c r="BA46">
        <v>5.0000000000000001E-4</v>
      </c>
      <c r="BB46">
        <v>-1.9E-3</v>
      </c>
      <c r="BC46">
        <v>1.54E-2</v>
      </c>
      <c r="BD46">
        <v>-8.0000000000000004E-4</v>
      </c>
      <c r="BE46">
        <v>1.7100000000000001E-2</v>
      </c>
      <c r="BF46">
        <v>2.0000000000000001E-4</v>
      </c>
      <c r="BG46">
        <v>4.53E-2</v>
      </c>
      <c r="BH46">
        <v>2.5000000000000001E-3</v>
      </c>
      <c r="BI46">
        <v>-6.9999999999999999E-4</v>
      </c>
      <c r="BJ46">
        <v>1.9E-3</v>
      </c>
      <c r="BK46">
        <v>-1.12E-2</v>
      </c>
      <c r="BL46">
        <v>1.9E-3</v>
      </c>
      <c r="BM46">
        <v>0.1598</v>
      </c>
      <c r="BN46">
        <v>2.3300000000000001E-2</v>
      </c>
      <c r="BO46">
        <v>3.0800000000000001E-2</v>
      </c>
      <c r="BP46">
        <v>1E-4</v>
      </c>
      <c r="BQ46">
        <v>1.8E-3</v>
      </c>
      <c r="BR46">
        <v>1E-4</v>
      </c>
      <c r="BS46">
        <v>2.9999999999999997E-4</v>
      </c>
    </row>
    <row r="47" spans="1:71" x14ac:dyDescent="0.4">
      <c r="A47" s="1" t="s">
        <v>137</v>
      </c>
      <c r="B47" s="1" t="s">
        <v>135</v>
      </c>
      <c r="C47" s="2">
        <v>45539.673703703702</v>
      </c>
      <c r="J47">
        <v>0</v>
      </c>
      <c r="K47">
        <v>8.9999999999999998E-4</v>
      </c>
      <c r="L47">
        <v>6.1000000000000004E-3</v>
      </c>
      <c r="M47">
        <v>-3.4500000000000003E-2</v>
      </c>
      <c r="N47">
        <v>0</v>
      </c>
      <c r="O47">
        <v>0</v>
      </c>
      <c r="P47">
        <v>3.3E-3</v>
      </c>
      <c r="Q47">
        <v>0</v>
      </c>
      <c r="R47">
        <v>-1E-4</v>
      </c>
      <c r="S47">
        <v>0</v>
      </c>
      <c r="T47">
        <v>-8.0000000000000004E-4</v>
      </c>
      <c r="U47">
        <v>-2.8E-3</v>
      </c>
      <c r="V47">
        <v>2.1000000000000001E-2</v>
      </c>
      <c r="W47">
        <v>1E-4</v>
      </c>
      <c r="X47">
        <v>1.5100000000000001E-2</v>
      </c>
      <c r="Y47">
        <v>-2.9999999999999997E-4</v>
      </c>
      <c r="Z47">
        <v>1.5900000000000001E-2</v>
      </c>
      <c r="AA47">
        <v>3.0000000000000001E-3</v>
      </c>
      <c r="AB47">
        <v>-2.9999999999999997E-4</v>
      </c>
      <c r="AC47">
        <v>1E-4</v>
      </c>
      <c r="AD47">
        <v>-1.15E-2</v>
      </c>
      <c r="AE47">
        <v>-2E-3</v>
      </c>
      <c r="AF47">
        <v>0.11700000000000001</v>
      </c>
      <c r="AG47">
        <v>1.06E-2</v>
      </c>
      <c r="AH47">
        <v>3.1399999999999997E-2</v>
      </c>
      <c r="AI47">
        <v>8.9999999999999998E-4</v>
      </c>
      <c r="AJ47">
        <v>0</v>
      </c>
      <c r="AK47">
        <v>6.9999999999999999E-4</v>
      </c>
      <c r="AL47">
        <v>-1E-4</v>
      </c>
      <c r="AM47">
        <v>8.0000000000000004E-4</v>
      </c>
      <c r="AN47">
        <v>1</v>
      </c>
      <c r="AO47">
        <v>0.99</v>
      </c>
      <c r="AP47">
        <v>0.99</v>
      </c>
      <c r="AQ47">
        <v>0</v>
      </c>
      <c r="AR47">
        <v>8.9999999999999998E-4</v>
      </c>
      <c r="AS47">
        <v>6.1000000000000004E-3</v>
      </c>
      <c r="AT47">
        <v>-3.4500000000000003E-2</v>
      </c>
      <c r="AU47">
        <v>0</v>
      </c>
      <c r="AV47">
        <v>0</v>
      </c>
      <c r="AW47">
        <v>3.3E-3</v>
      </c>
      <c r="AX47">
        <v>0</v>
      </c>
      <c r="AY47">
        <v>-1E-4</v>
      </c>
      <c r="AZ47">
        <v>0</v>
      </c>
      <c r="BA47">
        <v>-8.0000000000000004E-4</v>
      </c>
      <c r="BB47">
        <v>-2.8E-3</v>
      </c>
      <c r="BC47">
        <v>2.1000000000000001E-2</v>
      </c>
      <c r="BD47">
        <v>1E-4</v>
      </c>
      <c r="BE47">
        <v>1.5100000000000001E-2</v>
      </c>
      <c r="BF47">
        <v>-2.9999999999999997E-4</v>
      </c>
      <c r="BG47">
        <v>1.5900000000000001E-2</v>
      </c>
      <c r="BH47">
        <v>3.0000000000000001E-3</v>
      </c>
      <c r="BI47">
        <v>-2.9999999999999997E-4</v>
      </c>
      <c r="BJ47">
        <v>1E-4</v>
      </c>
      <c r="BK47">
        <v>-1.15E-2</v>
      </c>
      <c r="BL47">
        <v>-2E-3</v>
      </c>
      <c r="BM47">
        <v>0.11700000000000001</v>
      </c>
      <c r="BN47">
        <v>1.06E-2</v>
      </c>
      <c r="BO47">
        <v>3.1399999999999997E-2</v>
      </c>
      <c r="BP47">
        <v>0</v>
      </c>
      <c r="BQ47">
        <v>6.9999999999999999E-4</v>
      </c>
      <c r="BR47">
        <v>-1E-4</v>
      </c>
      <c r="BS47">
        <v>8.0000000000000004E-4</v>
      </c>
    </row>
    <row r="48" spans="1:71" x14ac:dyDescent="0.4">
      <c r="A48" s="1" t="s">
        <v>138</v>
      </c>
      <c r="B48" s="1" t="s">
        <v>135</v>
      </c>
      <c r="C48" s="2">
        <v>45539.675798611112</v>
      </c>
      <c r="J48">
        <v>9.7000000000000003E-3</v>
      </c>
      <c r="K48">
        <v>0.49659999999999999</v>
      </c>
      <c r="L48">
        <v>0.25209999999999999</v>
      </c>
      <c r="M48">
        <v>1.6799999999999999E-2</v>
      </c>
      <c r="N48">
        <v>0.2576</v>
      </c>
      <c r="O48">
        <v>5.0200000000000002E-2</v>
      </c>
      <c r="P48">
        <v>0.4965</v>
      </c>
      <c r="Q48">
        <v>0.1014</v>
      </c>
      <c r="R48">
        <v>0.51859999999999995</v>
      </c>
      <c r="S48">
        <v>0.25729999999999997</v>
      </c>
      <c r="T48">
        <v>0.24879999999999999</v>
      </c>
      <c r="U48">
        <v>0.50319999999999998</v>
      </c>
      <c r="V48">
        <v>0.501</v>
      </c>
      <c r="W48">
        <v>-1.1000000000000001E-3</v>
      </c>
      <c r="X48">
        <v>0.49769999999999998</v>
      </c>
      <c r="Y48">
        <v>0.1031</v>
      </c>
      <c r="Z48">
        <v>0.1009</v>
      </c>
      <c r="AA48">
        <v>0.50649999999999995</v>
      </c>
      <c r="AB48">
        <v>0.25340000000000001</v>
      </c>
      <c r="AC48">
        <v>0.1019</v>
      </c>
      <c r="AD48">
        <v>0.24940000000000001</v>
      </c>
      <c r="AE48">
        <v>0.24809999999999999</v>
      </c>
      <c r="AF48">
        <v>0.2404</v>
      </c>
      <c r="AG48">
        <v>0.24929999999999999</v>
      </c>
      <c r="AH48">
        <v>0.1303</v>
      </c>
      <c r="AI48">
        <v>0.1004</v>
      </c>
      <c r="AJ48">
        <v>0.1038</v>
      </c>
      <c r="AK48">
        <v>0.10249999999999999</v>
      </c>
      <c r="AL48">
        <v>0.25779999999999997</v>
      </c>
      <c r="AM48">
        <v>9.9099999999999994E-2</v>
      </c>
      <c r="AN48">
        <v>1.01</v>
      </c>
      <c r="AO48">
        <v>0.98</v>
      </c>
      <c r="AP48">
        <v>1</v>
      </c>
      <c r="AQ48">
        <v>9.5999999999999992E-3</v>
      </c>
      <c r="AR48">
        <v>0.49659999999999999</v>
      </c>
      <c r="AS48">
        <v>0.25209999999999999</v>
      </c>
      <c r="AT48">
        <v>1.6799999999999999E-2</v>
      </c>
      <c r="AU48">
        <v>0.2576</v>
      </c>
      <c r="AV48">
        <v>5.0200000000000002E-2</v>
      </c>
      <c r="AW48">
        <v>0.4965</v>
      </c>
      <c r="AX48">
        <v>0.1014</v>
      </c>
      <c r="AY48">
        <v>0.51859999999999995</v>
      </c>
      <c r="AZ48">
        <v>0.25729999999999997</v>
      </c>
      <c r="BA48">
        <v>0.24890000000000001</v>
      </c>
      <c r="BB48">
        <v>0.50319999999999998</v>
      </c>
      <c r="BC48">
        <v>0.501</v>
      </c>
      <c r="BD48">
        <v>-1.1000000000000001E-3</v>
      </c>
      <c r="BE48">
        <v>0.49759999999999999</v>
      </c>
      <c r="BF48">
        <v>0.1031</v>
      </c>
      <c r="BG48">
        <v>0.1009</v>
      </c>
      <c r="BH48">
        <v>0.50649999999999995</v>
      </c>
      <c r="BI48">
        <v>0.25340000000000001</v>
      </c>
      <c r="BJ48">
        <v>0.1019</v>
      </c>
      <c r="BK48">
        <v>0.24940000000000001</v>
      </c>
      <c r="BL48">
        <v>0.24759999999999999</v>
      </c>
      <c r="BM48">
        <v>0.2404</v>
      </c>
      <c r="BN48">
        <v>0.2492</v>
      </c>
      <c r="BO48">
        <v>0.1303</v>
      </c>
      <c r="BP48">
        <v>0.1038</v>
      </c>
      <c r="BQ48">
        <v>0.10249999999999999</v>
      </c>
      <c r="BR48">
        <v>0.25769999999999998</v>
      </c>
      <c r="BS48">
        <v>9.9099999999999994E-2</v>
      </c>
    </row>
    <row r="49" spans="1:71" x14ac:dyDescent="0.4">
      <c r="A49" s="1" t="s">
        <v>139</v>
      </c>
      <c r="B49" s="1" t="s">
        <v>135</v>
      </c>
      <c r="C49" s="2">
        <v>45539.677534722221</v>
      </c>
      <c r="J49">
        <v>9.9000000000000008E-3</v>
      </c>
      <c r="K49">
        <v>0.49220000000000003</v>
      </c>
      <c r="L49">
        <v>0.25340000000000001</v>
      </c>
      <c r="M49">
        <v>1.67E-2</v>
      </c>
      <c r="N49">
        <v>0.26029999999999998</v>
      </c>
      <c r="O49">
        <v>4.82E-2</v>
      </c>
      <c r="P49">
        <v>0.48880000000000001</v>
      </c>
      <c r="Q49">
        <v>0.10050000000000001</v>
      </c>
      <c r="R49">
        <v>0.51349999999999996</v>
      </c>
      <c r="S49">
        <v>0.25480000000000003</v>
      </c>
      <c r="T49">
        <v>0.24709999999999999</v>
      </c>
      <c r="U49">
        <v>0.48609999999999998</v>
      </c>
      <c r="V49">
        <v>0.52610000000000001</v>
      </c>
      <c r="W49">
        <v>-2.7000000000000001E-3</v>
      </c>
      <c r="X49">
        <v>0.49709999999999999</v>
      </c>
      <c r="Y49">
        <v>9.8400000000000001E-2</v>
      </c>
      <c r="Z49">
        <v>0.1011</v>
      </c>
      <c r="AA49">
        <v>0.5353</v>
      </c>
      <c r="AB49">
        <v>0.25069999999999998</v>
      </c>
      <c r="AC49">
        <v>0.1023</v>
      </c>
      <c r="AD49">
        <v>0.24579999999999999</v>
      </c>
      <c r="AE49">
        <v>0.24440000000000001</v>
      </c>
      <c r="AF49">
        <v>0.26400000000000001</v>
      </c>
      <c r="AG49">
        <v>0.24809999999999999</v>
      </c>
      <c r="AH49">
        <v>0.1288</v>
      </c>
      <c r="AI49">
        <v>9.8500000000000004E-2</v>
      </c>
      <c r="AJ49">
        <v>0.1046</v>
      </c>
      <c r="AK49">
        <v>0.1014</v>
      </c>
      <c r="AL49">
        <v>0.25540000000000002</v>
      </c>
      <c r="AM49">
        <v>9.8000000000000004E-2</v>
      </c>
      <c r="AN49">
        <v>1.01</v>
      </c>
      <c r="AO49">
        <v>0.93</v>
      </c>
      <c r="AP49">
        <v>0.94</v>
      </c>
      <c r="AQ49">
        <v>9.7999999999999997E-3</v>
      </c>
      <c r="AR49">
        <v>0.49220000000000003</v>
      </c>
      <c r="AS49">
        <v>0.25340000000000001</v>
      </c>
      <c r="AT49">
        <v>1.67E-2</v>
      </c>
      <c r="AU49">
        <v>0.26029999999999998</v>
      </c>
      <c r="AV49">
        <v>4.82E-2</v>
      </c>
      <c r="AW49">
        <v>0.48880000000000001</v>
      </c>
      <c r="AX49">
        <v>0.10050000000000001</v>
      </c>
      <c r="AY49">
        <v>0.51349999999999996</v>
      </c>
      <c r="AZ49">
        <v>0.25480000000000003</v>
      </c>
      <c r="BA49">
        <v>0.24709999999999999</v>
      </c>
      <c r="BB49">
        <v>0.48609999999999998</v>
      </c>
      <c r="BC49">
        <v>0.52610000000000001</v>
      </c>
      <c r="BD49">
        <v>-2.7000000000000001E-3</v>
      </c>
      <c r="BE49">
        <v>0.497</v>
      </c>
      <c r="BF49">
        <v>9.8400000000000001E-2</v>
      </c>
      <c r="BG49">
        <v>0.1011</v>
      </c>
      <c r="BH49">
        <v>0.5353</v>
      </c>
      <c r="BI49">
        <v>0.25069999999999998</v>
      </c>
      <c r="BJ49">
        <v>0.1023</v>
      </c>
      <c r="BK49">
        <v>0.24579999999999999</v>
      </c>
      <c r="BL49">
        <v>0.24379999999999999</v>
      </c>
      <c r="BM49">
        <v>0.26400000000000001</v>
      </c>
      <c r="BN49">
        <v>0.24809999999999999</v>
      </c>
      <c r="BO49">
        <v>0.1288</v>
      </c>
      <c r="BP49">
        <v>0.1046</v>
      </c>
      <c r="BQ49">
        <v>0.1014</v>
      </c>
      <c r="BR49">
        <v>0.25530000000000003</v>
      </c>
      <c r="BS49">
        <v>9.8000000000000004E-2</v>
      </c>
    </row>
    <row r="50" spans="1:71" x14ac:dyDescent="0.4">
      <c r="A50" s="1" t="s">
        <v>140</v>
      </c>
      <c r="B50" s="1" t="s">
        <v>135</v>
      </c>
      <c r="C50" s="2">
        <v>45539.679282407407</v>
      </c>
      <c r="J50">
        <v>1.9599999999999999E-2</v>
      </c>
      <c r="K50">
        <v>0.96879999999999999</v>
      </c>
      <c r="L50">
        <v>0.49659999999999999</v>
      </c>
      <c r="M50">
        <v>6.7299999999999999E-2</v>
      </c>
      <c r="N50">
        <v>0.50409999999999999</v>
      </c>
      <c r="O50">
        <v>9.8000000000000004E-2</v>
      </c>
      <c r="P50">
        <v>0.97650000000000003</v>
      </c>
      <c r="Q50">
        <v>0.19969999999999999</v>
      </c>
      <c r="R50">
        <v>1.0223</v>
      </c>
      <c r="S50">
        <v>0.50490000000000002</v>
      </c>
      <c r="T50">
        <v>0.4904</v>
      </c>
      <c r="U50">
        <v>0.99609999999999999</v>
      </c>
      <c r="V50">
        <v>0.99099999999999999</v>
      </c>
      <c r="W50">
        <v>-1.1999999999999999E-3</v>
      </c>
      <c r="X50">
        <v>0.97519999999999996</v>
      </c>
      <c r="Y50">
        <v>0.20230000000000001</v>
      </c>
      <c r="Z50">
        <v>0.1915</v>
      </c>
      <c r="AA50">
        <v>0.99990000000000001</v>
      </c>
      <c r="AB50">
        <v>0.497</v>
      </c>
      <c r="AC50">
        <v>0.20499999999999999</v>
      </c>
      <c r="AD50">
        <v>0.49730000000000002</v>
      </c>
      <c r="AE50">
        <v>0.4909</v>
      </c>
      <c r="AF50">
        <v>0.45440000000000003</v>
      </c>
      <c r="AG50">
        <v>0.48849999999999999</v>
      </c>
      <c r="AH50">
        <v>0.22559999999999999</v>
      </c>
      <c r="AI50">
        <v>0.2014</v>
      </c>
      <c r="AJ50">
        <v>0.2021</v>
      </c>
      <c r="AK50">
        <v>0.19980000000000001</v>
      </c>
      <c r="AL50">
        <v>0.5071</v>
      </c>
      <c r="AM50">
        <v>0.19570000000000001</v>
      </c>
      <c r="AN50">
        <v>1.01</v>
      </c>
      <c r="AO50">
        <v>0.99</v>
      </c>
      <c r="AP50">
        <v>0.99</v>
      </c>
      <c r="AQ50">
        <v>1.9599999999999999E-2</v>
      </c>
      <c r="AR50">
        <v>0.96879999999999999</v>
      </c>
      <c r="AS50">
        <v>0.49659999999999999</v>
      </c>
      <c r="AT50">
        <v>6.7299999999999999E-2</v>
      </c>
      <c r="AU50">
        <v>0.50409999999999999</v>
      </c>
      <c r="AV50">
        <v>9.8000000000000004E-2</v>
      </c>
      <c r="AW50">
        <v>0.97650000000000003</v>
      </c>
      <c r="AX50">
        <v>0.1996</v>
      </c>
      <c r="AY50">
        <v>1.0223</v>
      </c>
      <c r="AZ50">
        <v>0.50480000000000003</v>
      </c>
      <c r="BA50">
        <v>0.4904</v>
      </c>
      <c r="BB50">
        <v>0.99609999999999999</v>
      </c>
      <c r="BC50">
        <v>0.99099999999999999</v>
      </c>
      <c r="BD50">
        <v>-1.1999999999999999E-3</v>
      </c>
      <c r="BE50">
        <v>0.97509999999999997</v>
      </c>
      <c r="BF50">
        <v>0.20230000000000001</v>
      </c>
      <c r="BG50">
        <v>0.1915</v>
      </c>
      <c r="BH50">
        <v>0.99990000000000001</v>
      </c>
      <c r="BI50">
        <v>0.497</v>
      </c>
      <c r="BJ50">
        <v>0.2049</v>
      </c>
      <c r="BK50">
        <v>0.49730000000000002</v>
      </c>
      <c r="BL50">
        <v>0.48980000000000001</v>
      </c>
      <c r="BM50">
        <v>0.45440000000000003</v>
      </c>
      <c r="BN50">
        <v>0.4884</v>
      </c>
      <c r="BO50">
        <v>0.22550000000000001</v>
      </c>
      <c r="BP50">
        <v>0.2021</v>
      </c>
      <c r="BQ50">
        <v>0.19980000000000001</v>
      </c>
      <c r="BR50">
        <v>0.50690000000000002</v>
      </c>
      <c r="BS50">
        <v>0.19570000000000001</v>
      </c>
    </row>
    <row r="51" spans="1:71" x14ac:dyDescent="0.4">
      <c r="A51" s="1" t="s">
        <v>141</v>
      </c>
      <c r="B51" s="1" t="s">
        <v>135</v>
      </c>
      <c r="C51" s="2">
        <v>45539.681018518517</v>
      </c>
      <c r="J51">
        <v>0.1</v>
      </c>
      <c r="K51">
        <v>4.8855000000000004</v>
      </c>
      <c r="L51">
        <v>2.5764</v>
      </c>
      <c r="M51">
        <v>0.48</v>
      </c>
      <c r="N51">
        <v>2.5526</v>
      </c>
      <c r="O51">
        <v>0.49890000000000001</v>
      </c>
      <c r="P51">
        <v>5.0414000000000003</v>
      </c>
      <c r="Q51">
        <v>1.0185999999999999</v>
      </c>
      <c r="R51">
        <v>5.2039999999999997</v>
      </c>
      <c r="S51">
        <v>2.5587</v>
      </c>
      <c r="T51">
        <v>2.5061</v>
      </c>
      <c r="U51">
        <v>5.0304000000000002</v>
      </c>
      <c r="V51">
        <v>5.0934999999999997</v>
      </c>
      <c r="W51">
        <v>-1E-3</v>
      </c>
      <c r="X51">
        <v>5.0324999999999998</v>
      </c>
      <c r="Y51">
        <v>1.018</v>
      </c>
      <c r="Z51">
        <v>1.0063</v>
      </c>
      <c r="AA51">
        <v>5.0336999999999996</v>
      </c>
      <c r="AB51">
        <v>2.5449999999999999</v>
      </c>
      <c r="AC51">
        <v>1.0364</v>
      </c>
      <c r="AD51">
        <v>2.59</v>
      </c>
      <c r="AE51">
        <v>2.5354999999999999</v>
      </c>
      <c r="AF51">
        <v>2.4628999999999999</v>
      </c>
      <c r="AG51">
        <v>2.5710999999999999</v>
      </c>
      <c r="AH51">
        <v>1.0314000000000001</v>
      </c>
      <c r="AI51">
        <v>1.0351999999999999</v>
      </c>
      <c r="AJ51">
        <v>1.0286999999999999</v>
      </c>
      <c r="AK51">
        <v>1.0197000000000001</v>
      </c>
      <c r="AL51">
        <v>2.5813000000000001</v>
      </c>
      <c r="AM51">
        <v>1.01</v>
      </c>
      <c r="AN51">
        <v>1</v>
      </c>
      <c r="AO51">
        <v>0.99</v>
      </c>
      <c r="AP51">
        <v>0.99</v>
      </c>
      <c r="AQ51">
        <v>9.9900000000000003E-2</v>
      </c>
      <c r="AR51">
        <v>4.8855000000000004</v>
      </c>
      <c r="AS51">
        <v>2.5764</v>
      </c>
      <c r="AT51">
        <v>0.48</v>
      </c>
      <c r="AU51">
        <v>2.5526</v>
      </c>
      <c r="AV51">
        <v>0.49890000000000001</v>
      </c>
      <c r="AW51">
        <v>5.0414000000000003</v>
      </c>
      <c r="AX51">
        <v>1.0185999999999999</v>
      </c>
      <c r="AY51">
        <v>5.2039</v>
      </c>
      <c r="AZ51">
        <v>2.5583999999999998</v>
      </c>
      <c r="BA51">
        <v>2.5061</v>
      </c>
      <c r="BB51">
        <v>5.0304000000000002</v>
      </c>
      <c r="BC51">
        <v>5.0934999999999997</v>
      </c>
      <c r="BD51">
        <v>-1E-3</v>
      </c>
      <c r="BE51">
        <v>5.0316000000000001</v>
      </c>
      <c r="BF51">
        <v>1.018</v>
      </c>
      <c r="BG51">
        <v>1.0063</v>
      </c>
      <c r="BH51">
        <v>5.0336999999999996</v>
      </c>
      <c r="BI51">
        <v>2.5449999999999999</v>
      </c>
      <c r="BJ51">
        <v>1.0363</v>
      </c>
      <c r="BK51">
        <v>2.5897000000000001</v>
      </c>
      <c r="BL51">
        <v>2.5299999999999998</v>
      </c>
      <c r="BM51">
        <v>2.4628999999999999</v>
      </c>
      <c r="BN51">
        <v>2.5703999999999998</v>
      </c>
      <c r="BO51">
        <v>1.0309999999999999</v>
      </c>
      <c r="BP51">
        <v>1.0286999999999999</v>
      </c>
      <c r="BQ51">
        <v>1.0197000000000001</v>
      </c>
      <c r="BR51">
        <v>2.5802999999999998</v>
      </c>
      <c r="BS51">
        <v>1.01</v>
      </c>
    </row>
    <row r="52" spans="1:71" x14ac:dyDescent="0.4">
      <c r="A52" s="1" t="s">
        <v>142</v>
      </c>
      <c r="B52" s="1" t="s">
        <v>135</v>
      </c>
      <c r="C52" s="2">
        <v>45539.682754629626</v>
      </c>
      <c r="J52">
        <v>9.8900000000000002E-2</v>
      </c>
      <c r="K52">
        <v>4.9606000000000003</v>
      </c>
      <c r="L52">
        <v>2.5478000000000001</v>
      </c>
      <c r="M52">
        <v>0.47349999999999998</v>
      </c>
      <c r="N52">
        <v>2.6092</v>
      </c>
      <c r="O52">
        <v>0.48970000000000002</v>
      </c>
      <c r="P52">
        <v>4.9858000000000002</v>
      </c>
      <c r="Q52">
        <v>1.0079</v>
      </c>
      <c r="R52">
        <v>5.1337000000000002</v>
      </c>
      <c r="S52">
        <v>2.5284</v>
      </c>
      <c r="T52">
        <v>2.4666999999999999</v>
      </c>
      <c r="U52">
        <v>4.9295</v>
      </c>
      <c r="V52">
        <v>5.3368000000000002</v>
      </c>
      <c r="W52">
        <v>-2.2000000000000001E-3</v>
      </c>
      <c r="X52">
        <v>4.9751000000000003</v>
      </c>
      <c r="Y52">
        <v>0.98670000000000002</v>
      </c>
      <c r="Z52">
        <v>1.0157</v>
      </c>
      <c r="AA52">
        <v>5.3212000000000002</v>
      </c>
      <c r="AB52">
        <v>2.5152999999999999</v>
      </c>
      <c r="AC52">
        <v>1.0270999999999999</v>
      </c>
      <c r="AD52">
        <v>2.556</v>
      </c>
      <c r="AE52">
        <v>2.5135000000000001</v>
      </c>
      <c r="AF52">
        <v>2.4693000000000001</v>
      </c>
      <c r="AG52">
        <v>2.536</v>
      </c>
      <c r="AH52">
        <v>1.0217000000000001</v>
      </c>
      <c r="AI52">
        <v>1.0274000000000001</v>
      </c>
      <c r="AJ52">
        <v>1.0484</v>
      </c>
      <c r="AK52">
        <v>1.0084</v>
      </c>
      <c r="AL52">
        <v>2.5470000000000002</v>
      </c>
      <c r="AM52">
        <v>0.99839999999999995</v>
      </c>
      <c r="AN52">
        <v>1.01</v>
      </c>
      <c r="AO52">
        <v>0.92</v>
      </c>
      <c r="AP52">
        <v>0.93</v>
      </c>
      <c r="AQ52">
        <v>9.8799999999999999E-2</v>
      </c>
      <c r="AR52">
        <v>4.9606000000000003</v>
      </c>
      <c r="AS52">
        <v>2.5478000000000001</v>
      </c>
      <c r="AT52">
        <v>0.47349999999999998</v>
      </c>
      <c r="AU52">
        <v>2.6092</v>
      </c>
      <c r="AV52">
        <v>0.48970000000000002</v>
      </c>
      <c r="AW52">
        <v>4.9858000000000002</v>
      </c>
      <c r="AX52">
        <v>1.0079</v>
      </c>
      <c r="AY52">
        <v>5.1334999999999997</v>
      </c>
      <c r="AZ52">
        <v>2.5280999999999998</v>
      </c>
      <c r="BA52">
        <v>2.4666999999999999</v>
      </c>
      <c r="BB52">
        <v>4.9295</v>
      </c>
      <c r="BC52">
        <v>5.3368000000000002</v>
      </c>
      <c r="BD52">
        <v>-2.2000000000000001E-3</v>
      </c>
      <c r="BE52">
        <v>4.9743000000000004</v>
      </c>
      <c r="BF52">
        <v>0.98670000000000002</v>
      </c>
      <c r="BG52">
        <v>1.0157</v>
      </c>
      <c r="BH52">
        <v>5.3212000000000002</v>
      </c>
      <c r="BI52">
        <v>2.5152999999999999</v>
      </c>
      <c r="BJ52">
        <v>1.0269999999999999</v>
      </c>
      <c r="BK52">
        <v>2.5558000000000001</v>
      </c>
      <c r="BL52">
        <v>2.5081000000000002</v>
      </c>
      <c r="BM52">
        <v>2.4693999999999998</v>
      </c>
      <c r="BN52">
        <v>2.5352999999999999</v>
      </c>
      <c r="BO52">
        <v>1.0214000000000001</v>
      </c>
      <c r="BP52">
        <v>1.0484</v>
      </c>
      <c r="BQ52">
        <v>1.0084</v>
      </c>
      <c r="BR52">
        <v>2.5459999999999998</v>
      </c>
      <c r="BS52">
        <v>0.99839999999999995</v>
      </c>
    </row>
    <row r="53" spans="1:71" x14ac:dyDescent="0.4">
      <c r="A53" s="1" t="s">
        <v>118</v>
      </c>
      <c r="B53" s="1" t="s">
        <v>117</v>
      </c>
      <c r="C53" s="2">
        <v>45539.684490740743</v>
      </c>
      <c r="J53">
        <v>-2.0000000000000001E-4</v>
      </c>
      <c r="K53">
        <v>5.4999999999999997E-3</v>
      </c>
      <c r="L53">
        <v>1.49E-2</v>
      </c>
      <c r="M53">
        <v>-3.3500000000000002E-2</v>
      </c>
      <c r="N53">
        <v>0</v>
      </c>
      <c r="O53">
        <v>-1E-4</v>
      </c>
      <c r="P53">
        <v>-3.3E-3</v>
      </c>
      <c r="Q53">
        <v>1E-4</v>
      </c>
      <c r="R53">
        <v>-2.9999999999999997E-4</v>
      </c>
      <c r="S53">
        <v>-2.9999999999999997E-4</v>
      </c>
      <c r="T53">
        <v>-8.0000000000000004E-4</v>
      </c>
      <c r="U53">
        <v>-3.0000000000000001E-3</v>
      </c>
      <c r="V53">
        <v>2.2599999999999999E-2</v>
      </c>
      <c r="W53">
        <v>-2.8999999999999998E-3</v>
      </c>
      <c r="X53">
        <v>1.7399999999999999E-2</v>
      </c>
      <c r="Y53">
        <v>1E-4</v>
      </c>
      <c r="Z53">
        <v>2.9899999999999999E-2</v>
      </c>
      <c r="AA53">
        <v>1.2999999999999999E-3</v>
      </c>
      <c r="AB53">
        <v>-1.4E-3</v>
      </c>
      <c r="AC53">
        <v>2.8E-3</v>
      </c>
      <c r="AD53">
        <v>-1.11E-2</v>
      </c>
      <c r="AE53">
        <v>1.4E-3</v>
      </c>
      <c r="AF53">
        <v>0.1696</v>
      </c>
      <c r="AG53">
        <v>1.7399999999999999E-2</v>
      </c>
      <c r="AH53">
        <v>2.87E-2</v>
      </c>
      <c r="AI53">
        <v>2.0999999999999999E-3</v>
      </c>
      <c r="AJ53">
        <v>0</v>
      </c>
      <c r="AK53">
        <v>5.9999999999999995E-4</v>
      </c>
      <c r="AL53">
        <v>-4.0000000000000002E-4</v>
      </c>
      <c r="AM53">
        <v>-5.0000000000000001E-4</v>
      </c>
      <c r="AN53">
        <v>1.01</v>
      </c>
      <c r="AO53">
        <v>0.93</v>
      </c>
      <c r="AP53">
        <v>0.94</v>
      </c>
      <c r="AQ53">
        <v>-2.0000000000000001E-4</v>
      </c>
      <c r="AR53">
        <v>5.4999999999999997E-3</v>
      </c>
      <c r="AS53">
        <v>1.49E-2</v>
      </c>
      <c r="AT53">
        <v>-3.3500000000000002E-2</v>
      </c>
      <c r="AU53">
        <v>0</v>
      </c>
      <c r="AV53">
        <v>-1E-4</v>
      </c>
      <c r="AW53">
        <v>-3.3E-3</v>
      </c>
      <c r="AX53">
        <v>1E-4</v>
      </c>
      <c r="AY53">
        <v>-2.9999999999999997E-4</v>
      </c>
      <c r="AZ53">
        <v>-2.9999999999999997E-4</v>
      </c>
      <c r="BA53">
        <v>-8.0000000000000004E-4</v>
      </c>
      <c r="BB53">
        <v>-3.0000000000000001E-3</v>
      </c>
      <c r="BC53">
        <v>2.2599999999999999E-2</v>
      </c>
      <c r="BD53">
        <v>-2.8999999999999998E-3</v>
      </c>
      <c r="BE53">
        <v>1.7399999999999999E-2</v>
      </c>
      <c r="BF53">
        <v>1E-4</v>
      </c>
      <c r="BG53">
        <v>2.9899999999999999E-2</v>
      </c>
      <c r="BH53">
        <v>1.2999999999999999E-3</v>
      </c>
      <c r="BI53">
        <v>-1.4E-3</v>
      </c>
      <c r="BJ53">
        <v>2.8E-3</v>
      </c>
      <c r="BK53">
        <v>-1.11E-2</v>
      </c>
      <c r="BL53">
        <v>1.4E-3</v>
      </c>
      <c r="BM53">
        <v>0.1696</v>
      </c>
      <c r="BN53">
        <v>1.7399999999999999E-2</v>
      </c>
      <c r="BO53">
        <v>2.87E-2</v>
      </c>
      <c r="BP53">
        <v>0</v>
      </c>
      <c r="BQ53">
        <v>5.9999999999999995E-4</v>
      </c>
      <c r="BR53">
        <v>-4.0000000000000002E-4</v>
      </c>
      <c r="BS53">
        <v>-5.0000000000000001E-4</v>
      </c>
    </row>
    <row r="54" spans="1:71" x14ac:dyDescent="0.4">
      <c r="A54" s="1" t="s">
        <v>132</v>
      </c>
      <c r="B54" s="1" t="s">
        <v>117</v>
      </c>
      <c r="C54" s="2">
        <v>45539.686249999999</v>
      </c>
      <c r="J54">
        <v>0.50049999999999994</v>
      </c>
      <c r="K54">
        <v>0.50580000000000003</v>
      </c>
      <c r="L54">
        <v>0.49380000000000002</v>
      </c>
      <c r="M54">
        <v>0.46400000000000002</v>
      </c>
      <c r="N54">
        <v>0.51659999999999995</v>
      </c>
      <c r="O54">
        <v>0.49049999999999999</v>
      </c>
      <c r="P54">
        <v>0.49559999999999998</v>
      </c>
      <c r="Q54">
        <v>0.49980000000000002</v>
      </c>
      <c r="R54">
        <v>0.51039999999999996</v>
      </c>
      <c r="S54">
        <v>0.5081</v>
      </c>
      <c r="T54">
        <v>0.49459999999999998</v>
      </c>
      <c r="U54">
        <v>0.49390000000000001</v>
      </c>
      <c r="V54">
        <v>0.53029999999999999</v>
      </c>
      <c r="W54">
        <v>0.53300000000000003</v>
      </c>
      <c r="X54">
        <v>0.48680000000000001</v>
      </c>
      <c r="Y54">
        <v>0.49159999999999998</v>
      </c>
      <c r="Z54">
        <v>0.503</v>
      </c>
      <c r="AA54">
        <v>0.52910000000000001</v>
      </c>
      <c r="AB54">
        <v>0.50700000000000001</v>
      </c>
      <c r="AC54">
        <v>0.50590000000000002</v>
      </c>
      <c r="AD54">
        <v>0.5</v>
      </c>
      <c r="AE54">
        <v>0.4899</v>
      </c>
      <c r="AF54">
        <v>0.49519999999999997</v>
      </c>
      <c r="AG54">
        <v>0.49490000000000001</v>
      </c>
      <c r="AH54">
        <v>0.51919999999999999</v>
      </c>
      <c r="AI54">
        <v>0.50260000000000005</v>
      </c>
      <c r="AJ54">
        <v>0.51970000000000005</v>
      </c>
      <c r="AK54">
        <v>0.50119999999999998</v>
      </c>
      <c r="AL54">
        <v>0.50570000000000004</v>
      </c>
      <c r="AM54">
        <v>0.49530000000000002</v>
      </c>
      <c r="AN54">
        <v>1.01</v>
      </c>
      <c r="AO54">
        <v>0.93</v>
      </c>
      <c r="AP54">
        <v>0.94</v>
      </c>
      <c r="AQ54">
        <v>0.50049999999999994</v>
      </c>
      <c r="AR54">
        <v>0.50580000000000003</v>
      </c>
      <c r="AS54">
        <v>0.49380000000000002</v>
      </c>
      <c r="AT54">
        <v>0.46400000000000002</v>
      </c>
      <c r="AU54">
        <v>0.51659999999999995</v>
      </c>
      <c r="AV54">
        <v>0.49049999999999999</v>
      </c>
      <c r="AW54">
        <v>0.49559999999999998</v>
      </c>
      <c r="AX54">
        <v>0.49980000000000002</v>
      </c>
      <c r="AY54">
        <v>0.51029999999999998</v>
      </c>
      <c r="AZ54">
        <v>0.50800000000000001</v>
      </c>
      <c r="BA54">
        <v>0.49459999999999998</v>
      </c>
      <c r="BB54">
        <v>0.49390000000000001</v>
      </c>
      <c r="BC54">
        <v>0.53029999999999999</v>
      </c>
      <c r="BD54">
        <v>0.53300000000000003</v>
      </c>
      <c r="BE54">
        <v>0.48670000000000002</v>
      </c>
      <c r="BF54">
        <v>0.49159999999999998</v>
      </c>
      <c r="BG54">
        <v>0.503</v>
      </c>
      <c r="BH54">
        <v>0.52910000000000001</v>
      </c>
      <c r="BI54">
        <v>0.50700000000000001</v>
      </c>
      <c r="BJ54">
        <v>0.50590000000000002</v>
      </c>
      <c r="BK54">
        <v>0.5</v>
      </c>
      <c r="BL54">
        <v>0.48730000000000001</v>
      </c>
      <c r="BM54">
        <v>0.49519999999999997</v>
      </c>
      <c r="BN54">
        <v>0.49459999999999998</v>
      </c>
      <c r="BO54">
        <v>0.51900000000000002</v>
      </c>
      <c r="BP54">
        <v>0.51970000000000005</v>
      </c>
      <c r="BQ54">
        <v>0.50119999999999998</v>
      </c>
      <c r="BR54">
        <v>0.50519999999999998</v>
      </c>
      <c r="BS54">
        <v>0.49530000000000002</v>
      </c>
    </row>
    <row r="55" spans="1:71" x14ac:dyDescent="0.4">
      <c r="A55" s="1" t="s">
        <v>133</v>
      </c>
      <c r="B55" s="1" t="s">
        <v>117</v>
      </c>
      <c r="C55" s="2">
        <v>45539.688020833331</v>
      </c>
      <c r="J55">
        <v>0.4965</v>
      </c>
      <c r="K55">
        <v>0.50590000000000002</v>
      </c>
      <c r="L55">
        <v>0.49359999999999998</v>
      </c>
      <c r="M55">
        <v>0.46150000000000002</v>
      </c>
      <c r="N55">
        <v>0.50509999999999999</v>
      </c>
      <c r="O55">
        <v>0.50009999999999999</v>
      </c>
      <c r="P55">
        <v>0.49159999999999998</v>
      </c>
      <c r="Q55">
        <v>0.497</v>
      </c>
      <c r="R55">
        <v>0.50660000000000005</v>
      </c>
      <c r="S55">
        <v>0.50519999999999998</v>
      </c>
      <c r="T55">
        <v>0.4909</v>
      </c>
      <c r="U55">
        <v>0.50419999999999998</v>
      </c>
      <c r="V55">
        <v>0.497</v>
      </c>
      <c r="W55">
        <v>0.50129999999999997</v>
      </c>
      <c r="X55">
        <v>0.48320000000000002</v>
      </c>
      <c r="Y55">
        <v>0.51229999999999998</v>
      </c>
      <c r="Z55">
        <v>0.51070000000000004</v>
      </c>
      <c r="AA55">
        <v>0.4985</v>
      </c>
      <c r="AB55">
        <v>0.50339999999999996</v>
      </c>
      <c r="AC55">
        <v>0.4995</v>
      </c>
      <c r="AD55">
        <v>0.4995</v>
      </c>
      <c r="AE55">
        <v>0.48170000000000002</v>
      </c>
      <c r="AF55">
        <v>0.51770000000000005</v>
      </c>
      <c r="AG55">
        <v>0.5</v>
      </c>
      <c r="AH55">
        <v>0.51639999999999997</v>
      </c>
      <c r="AI55">
        <v>0.49669999999999997</v>
      </c>
      <c r="AJ55">
        <v>0.51039999999999996</v>
      </c>
      <c r="AK55">
        <v>0.49769999999999998</v>
      </c>
      <c r="AL55">
        <v>0.50229999999999997</v>
      </c>
      <c r="AM55">
        <v>0.495</v>
      </c>
      <c r="AN55">
        <v>1.02</v>
      </c>
      <c r="AO55">
        <v>0.98</v>
      </c>
      <c r="AP55">
        <v>0.99</v>
      </c>
      <c r="AQ55">
        <v>0.4965</v>
      </c>
      <c r="AR55">
        <v>0.50590000000000002</v>
      </c>
      <c r="AS55">
        <v>0.49359999999999998</v>
      </c>
      <c r="AT55">
        <v>0.46150000000000002</v>
      </c>
      <c r="AU55">
        <v>0.50509999999999999</v>
      </c>
      <c r="AV55">
        <v>0.50009999999999999</v>
      </c>
      <c r="AW55">
        <v>0.49159999999999998</v>
      </c>
      <c r="AX55">
        <v>0.497</v>
      </c>
      <c r="AY55">
        <v>0.50660000000000005</v>
      </c>
      <c r="AZ55">
        <v>0.50509999999999999</v>
      </c>
      <c r="BA55">
        <v>0.4909</v>
      </c>
      <c r="BB55">
        <v>0.50419999999999998</v>
      </c>
      <c r="BC55">
        <v>0.497</v>
      </c>
      <c r="BD55">
        <v>0.50129999999999997</v>
      </c>
      <c r="BE55">
        <v>0.48309999999999997</v>
      </c>
      <c r="BF55">
        <v>0.51229999999999998</v>
      </c>
      <c r="BG55">
        <v>0.51070000000000004</v>
      </c>
      <c r="BH55">
        <v>0.4985</v>
      </c>
      <c r="BI55">
        <v>0.50339999999999996</v>
      </c>
      <c r="BJ55">
        <v>0.4995</v>
      </c>
      <c r="BK55">
        <v>0.49940000000000001</v>
      </c>
      <c r="BL55">
        <v>0.47889999999999999</v>
      </c>
      <c r="BM55">
        <v>0.51770000000000005</v>
      </c>
      <c r="BN55">
        <v>0.49969999999999998</v>
      </c>
      <c r="BO55">
        <v>0.51619999999999999</v>
      </c>
      <c r="BP55">
        <v>0.51039999999999996</v>
      </c>
      <c r="BQ55">
        <v>0.49769999999999998</v>
      </c>
      <c r="BR55">
        <v>0.50180000000000002</v>
      </c>
      <c r="BS55">
        <v>0.495</v>
      </c>
    </row>
    <row r="56" spans="1:71" x14ac:dyDescent="0.4">
      <c r="A56" s="1" t="s">
        <v>136</v>
      </c>
      <c r="B56" s="1" t="s">
        <v>117</v>
      </c>
      <c r="C56" s="2">
        <v>45539.689768518518</v>
      </c>
      <c r="J56">
        <v>5.1677999999999997</v>
      </c>
      <c r="K56">
        <v>5.1223000000000001</v>
      </c>
      <c r="L56">
        <v>5.2054999999999998</v>
      </c>
      <c r="M56">
        <v>5.0221999999999998</v>
      </c>
      <c r="N56">
        <v>5.1378000000000004</v>
      </c>
      <c r="O56">
        <v>5.1436000000000002</v>
      </c>
      <c r="P56">
        <v>5.1329000000000002</v>
      </c>
      <c r="Q56">
        <v>5.1003999999999996</v>
      </c>
      <c r="R56">
        <v>5.1829999999999998</v>
      </c>
      <c r="S56">
        <v>5.1372</v>
      </c>
      <c r="T56">
        <v>5.0856000000000003</v>
      </c>
      <c r="U56">
        <v>5.0891000000000002</v>
      </c>
      <c r="V56">
        <v>5.1242000000000001</v>
      </c>
      <c r="W56">
        <v>5.0827999999999998</v>
      </c>
      <c r="X56">
        <v>5.0380000000000003</v>
      </c>
      <c r="Y56">
        <v>5.1247999999999996</v>
      </c>
      <c r="Z56">
        <v>5.4124999999999996</v>
      </c>
      <c r="AA56">
        <v>5.0899000000000001</v>
      </c>
      <c r="AB56">
        <v>5.1424000000000003</v>
      </c>
      <c r="AC56">
        <v>5.1501000000000001</v>
      </c>
      <c r="AD56">
        <v>5.2554999999999996</v>
      </c>
      <c r="AE56">
        <v>5.0698999999999996</v>
      </c>
      <c r="AF56">
        <v>5.1173000000000002</v>
      </c>
      <c r="AG56">
        <v>5.1332000000000004</v>
      </c>
      <c r="AH56">
        <v>4.9058999999999999</v>
      </c>
      <c r="AI56">
        <v>5.2192999999999996</v>
      </c>
      <c r="AJ56">
        <v>5.2130999999999998</v>
      </c>
      <c r="AK56">
        <v>5.1642000000000001</v>
      </c>
      <c r="AL56">
        <v>5.1924000000000001</v>
      </c>
      <c r="AM56">
        <v>5.0704000000000002</v>
      </c>
      <c r="AN56">
        <v>1</v>
      </c>
      <c r="AO56">
        <v>0.98</v>
      </c>
      <c r="AP56">
        <v>0.99</v>
      </c>
      <c r="AQ56">
        <v>5.1673</v>
      </c>
      <c r="AR56">
        <v>5.1223000000000001</v>
      </c>
      <c r="AS56">
        <v>5.2054999999999998</v>
      </c>
      <c r="AT56">
        <v>5.0221999999999998</v>
      </c>
      <c r="AU56">
        <v>5.1378000000000004</v>
      </c>
      <c r="AV56">
        <v>5.1436000000000002</v>
      </c>
      <c r="AW56">
        <v>5.1329000000000002</v>
      </c>
      <c r="AX56">
        <v>5.1002999999999998</v>
      </c>
      <c r="AY56">
        <v>5.1826999999999996</v>
      </c>
      <c r="AZ56">
        <v>5.1356999999999999</v>
      </c>
      <c r="BA56">
        <v>5.0857000000000001</v>
      </c>
      <c r="BB56">
        <v>5.0891000000000002</v>
      </c>
      <c r="BC56">
        <v>5.1242000000000001</v>
      </c>
      <c r="BD56">
        <v>5.0827999999999998</v>
      </c>
      <c r="BE56">
        <v>5.0372000000000003</v>
      </c>
      <c r="BF56">
        <v>5.1247999999999996</v>
      </c>
      <c r="BG56">
        <v>5.4124999999999996</v>
      </c>
      <c r="BH56">
        <v>5.0899000000000001</v>
      </c>
      <c r="BI56">
        <v>5.1424000000000003</v>
      </c>
      <c r="BJ56">
        <v>5.15</v>
      </c>
      <c r="BK56">
        <v>5.2546999999999997</v>
      </c>
      <c r="BL56">
        <v>5.0423</v>
      </c>
      <c r="BM56">
        <v>5.1173999999999999</v>
      </c>
      <c r="BN56">
        <v>5.1302000000000003</v>
      </c>
      <c r="BO56">
        <v>4.9039000000000001</v>
      </c>
      <c r="BP56">
        <v>5.2130999999999998</v>
      </c>
      <c r="BQ56">
        <v>5.1642000000000001</v>
      </c>
      <c r="BR56">
        <v>5.1877000000000004</v>
      </c>
      <c r="BS56">
        <v>5.0704000000000002</v>
      </c>
    </row>
    <row r="57" spans="1:71" x14ac:dyDescent="0.4">
      <c r="A57" s="1" t="s">
        <v>118</v>
      </c>
      <c r="B57" s="1" t="s">
        <v>117</v>
      </c>
      <c r="C57" s="2">
        <v>45539.691516203704</v>
      </c>
      <c r="J57">
        <v>0</v>
      </c>
      <c r="K57">
        <v>5.3E-3</v>
      </c>
      <c r="L57">
        <v>1.7999999999999999E-2</v>
      </c>
      <c r="M57">
        <v>-3.1099999999999999E-2</v>
      </c>
      <c r="N57">
        <v>1E-4</v>
      </c>
      <c r="O57">
        <v>1E-4</v>
      </c>
      <c r="P57">
        <v>-3.5000000000000001E-3</v>
      </c>
      <c r="Q57">
        <v>1E-4</v>
      </c>
      <c r="R57">
        <v>0</v>
      </c>
      <c r="S57">
        <v>0</v>
      </c>
      <c r="T57">
        <v>-8.9999999999999998E-4</v>
      </c>
      <c r="U57">
        <v>-1.6000000000000001E-3</v>
      </c>
      <c r="V57">
        <v>3.0499999999999999E-2</v>
      </c>
      <c r="W57">
        <v>-2.5000000000000001E-3</v>
      </c>
      <c r="X57">
        <v>1.3100000000000001E-2</v>
      </c>
      <c r="Y57">
        <v>-2.0000000000000001E-4</v>
      </c>
      <c r="Z57">
        <v>4.5600000000000002E-2</v>
      </c>
      <c r="AA57">
        <v>-1.1000000000000001E-3</v>
      </c>
      <c r="AB57">
        <v>-8.0000000000000004E-4</v>
      </c>
      <c r="AC57">
        <v>-1.5E-3</v>
      </c>
      <c r="AD57">
        <v>-7.7000000000000002E-3</v>
      </c>
      <c r="AE57">
        <v>-2.7000000000000001E-3</v>
      </c>
      <c r="AF57">
        <v>0.13880000000000001</v>
      </c>
      <c r="AG57">
        <v>2.2599999999999999E-2</v>
      </c>
      <c r="AH57">
        <v>3.0599999999999999E-2</v>
      </c>
      <c r="AI57">
        <v>2.0999999999999999E-3</v>
      </c>
      <c r="AJ57">
        <v>0</v>
      </c>
      <c r="AK57">
        <v>1.2999999999999999E-3</v>
      </c>
      <c r="AL57">
        <v>2.0000000000000001E-4</v>
      </c>
      <c r="AM57">
        <v>-1E-3</v>
      </c>
      <c r="AN57">
        <v>1</v>
      </c>
      <c r="AO57">
        <v>0.93</v>
      </c>
      <c r="AP57">
        <v>0.94</v>
      </c>
      <c r="AQ57">
        <v>0</v>
      </c>
      <c r="AR57">
        <v>5.3E-3</v>
      </c>
      <c r="AS57">
        <v>1.7999999999999999E-2</v>
      </c>
      <c r="AT57">
        <v>-3.1099999999999999E-2</v>
      </c>
      <c r="AU57">
        <v>1E-4</v>
      </c>
      <c r="AV57">
        <v>1E-4</v>
      </c>
      <c r="AW57">
        <v>-3.5000000000000001E-3</v>
      </c>
      <c r="AX57">
        <v>1E-4</v>
      </c>
      <c r="AY57">
        <v>0</v>
      </c>
      <c r="AZ57">
        <v>0</v>
      </c>
      <c r="BA57">
        <v>-8.9999999999999998E-4</v>
      </c>
      <c r="BB57">
        <v>-1.6000000000000001E-3</v>
      </c>
      <c r="BC57">
        <v>3.0499999999999999E-2</v>
      </c>
      <c r="BD57">
        <v>-2.5000000000000001E-3</v>
      </c>
      <c r="BE57">
        <v>1.3100000000000001E-2</v>
      </c>
      <c r="BF57">
        <v>-2.0000000000000001E-4</v>
      </c>
      <c r="BG57">
        <v>4.5600000000000002E-2</v>
      </c>
      <c r="BH57">
        <v>-1.1000000000000001E-3</v>
      </c>
      <c r="BI57">
        <v>-8.0000000000000004E-4</v>
      </c>
      <c r="BJ57">
        <v>-1.5E-3</v>
      </c>
      <c r="BK57">
        <v>-7.7000000000000002E-3</v>
      </c>
      <c r="BL57">
        <v>-2.7000000000000001E-3</v>
      </c>
      <c r="BM57">
        <v>0.13880000000000001</v>
      </c>
      <c r="BN57">
        <v>2.2599999999999999E-2</v>
      </c>
      <c r="BO57">
        <v>3.0599999999999999E-2</v>
      </c>
      <c r="BP57">
        <v>0</v>
      </c>
      <c r="BQ57">
        <v>1.2999999999999999E-3</v>
      </c>
      <c r="BR57">
        <v>2.0000000000000001E-4</v>
      </c>
      <c r="BS57">
        <v>-1E-3</v>
      </c>
    </row>
    <row r="58" spans="1:71" x14ac:dyDescent="0.4">
      <c r="A58" s="1" t="s">
        <v>131</v>
      </c>
      <c r="B58" s="1" t="s">
        <v>117</v>
      </c>
      <c r="C58" s="2">
        <v>45539.693252314813</v>
      </c>
      <c r="J58">
        <v>-1E-4</v>
      </c>
      <c r="K58">
        <v>4.4000000000000003E-3</v>
      </c>
      <c r="L58">
        <v>5.5999999999999999E-3</v>
      </c>
      <c r="M58">
        <v>-3.1899999999999998E-2</v>
      </c>
      <c r="N58">
        <v>0</v>
      </c>
      <c r="O58">
        <v>0</v>
      </c>
      <c r="P58">
        <v>7.1999999999999998E-3</v>
      </c>
      <c r="Q58">
        <v>0</v>
      </c>
      <c r="R58">
        <v>-2.9999999999999997E-4</v>
      </c>
      <c r="S58">
        <v>-1E-4</v>
      </c>
      <c r="T58">
        <v>1E-4</v>
      </c>
      <c r="U58">
        <v>-2.5000000000000001E-3</v>
      </c>
      <c r="V58">
        <v>2.4500000000000001E-2</v>
      </c>
      <c r="W58">
        <v>-4.0000000000000002E-4</v>
      </c>
      <c r="X58">
        <v>1.6899999999999998E-2</v>
      </c>
      <c r="Y58">
        <v>1E-4</v>
      </c>
      <c r="Z58">
        <v>1.7000000000000001E-2</v>
      </c>
      <c r="AA58">
        <v>2.7000000000000001E-3</v>
      </c>
      <c r="AB58">
        <v>-5.0000000000000001E-4</v>
      </c>
      <c r="AC58">
        <v>8.0000000000000004E-4</v>
      </c>
      <c r="AD58">
        <v>-1.0800000000000001E-2</v>
      </c>
      <c r="AE58">
        <v>1.8E-3</v>
      </c>
      <c r="AF58">
        <v>0.113</v>
      </c>
      <c r="AG58">
        <v>5.5999999999999999E-3</v>
      </c>
      <c r="AH58">
        <v>2.92E-2</v>
      </c>
      <c r="AI58">
        <v>1E-3</v>
      </c>
      <c r="AJ58">
        <v>0</v>
      </c>
      <c r="AK58">
        <v>5.0000000000000001E-4</v>
      </c>
      <c r="AL58">
        <v>1E-4</v>
      </c>
      <c r="AM58">
        <v>2.0000000000000001E-4</v>
      </c>
      <c r="AN58">
        <v>1.01</v>
      </c>
      <c r="AO58">
        <v>0.99</v>
      </c>
      <c r="AP58">
        <v>0.99</v>
      </c>
      <c r="AQ58">
        <v>-1E-4</v>
      </c>
      <c r="AR58">
        <v>4.4000000000000003E-3</v>
      </c>
      <c r="AS58">
        <v>5.5999999999999999E-3</v>
      </c>
      <c r="AT58">
        <v>-3.1899999999999998E-2</v>
      </c>
      <c r="AU58">
        <v>0</v>
      </c>
      <c r="AV58">
        <v>0</v>
      </c>
      <c r="AW58">
        <v>7.1999999999999998E-3</v>
      </c>
      <c r="AX58">
        <v>0</v>
      </c>
      <c r="AY58">
        <v>-2.9999999999999997E-4</v>
      </c>
      <c r="AZ58">
        <v>-1E-4</v>
      </c>
      <c r="BA58">
        <v>1E-4</v>
      </c>
      <c r="BB58">
        <v>-2.5000000000000001E-3</v>
      </c>
      <c r="BC58">
        <v>2.4500000000000001E-2</v>
      </c>
      <c r="BD58">
        <v>-4.0000000000000002E-4</v>
      </c>
      <c r="BE58">
        <v>1.6899999999999998E-2</v>
      </c>
      <c r="BF58">
        <v>1E-4</v>
      </c>
      <c r="BG58">
        <v>1.7000000000000001E-2</v>
      </c>
      <c r="BH58">
        <v>2.7000000000000001E-3</v>
      </c>
      <c r="BI58">
        <v>-5.0000000000000001E-4</v>
      </c>
      <c r="BJ58">
        <v>8.0000000000000004E-4</v>
      </c>
      <c r="BK58">
        <v>-1.0800000000000001E-2</v>
      </c>
      <c r="BL58">
        <v>1.8E-3</v>
      </c>
      <c r="BM58">
        <v>0.113</v>
      </c>
      <c r="BN58">
        <v>5.5999999999999999E-3</v>
      </c>
      <c r="BO58">
        <v>2.92E-2</v>
      </c>
      <c r="BP58">
        <v>0</v>
      </c>
      <c r="BQ58">
        <v>5.0000000000000001E-4</v>
      </c>
      <c r="BR58">
        <v>1E-4</v>
      </c>
      <c r="BS58">
        <v>2.0000000000000001E-4</v>
      </c>
    </row>
    <row r="59" spans="1:71" x14ac:dyDescent="0.4">
      <c r="A59" s="1" t="s">
        <v>143</v>
      </c>
      <c r="B59" s="1" t="s">
        <v>135</v>
      </c>
      <c r="C59" s="2">
        <v>45539.695</v>
      </c>
      <c r="J59">
        <v>0</v>
      </c>
      <c r="K59">
        <v>2.7000000000000001E-3</v>
      </c>
      <c r="L59">
        <v>6.0000000000000001E-3</v>
      </c>
      <c r="M59">
        <v>-3.5700000000000003E-2</v>
      </c>
      <c r="N59">
        <v>-2.0000000000000001E-4</v>
      </c>
      <c r="O59">
        <v>0</v>
      </c>
      <c r="P59">
        <v>-3.0000000000000001E-3</v>
      </c>
      <c r="Q59">
        <v>0</v>
      </c>
      <c r="R59">
        <v>1E-4</v>
      </c>
      <c r="S59">
        <v>0</v>
      </c>
      <c r="T59">
        <v>-5.0000000000000001E-4</v>
      </c>
      <c r="U59">
        <v>-2.8E-3</v>
      </c>
      <c r="V59">
        <v>2.7799999999999998E-2</v>
      </c>
      <c r="W59">
        <v>-6.9999999999999999E-4</v>
      </c>
      <c r="X59">
        <v>1.6E-2</v>
      </c>
      <c r="Y59">
        <v>1E-4</v>
      </c>
      <c r="Z59">
        <v>4.4999999999999997E-3</v>
      </c>
      <c r="AA59">
        <v>1.6000000000000001E-3</v>
      </c>
      <c r="AB59">
        <v>-1.1999999999999999E-3</v>
      </c>
      <c r="AC59">
        <v>-1.6999999999999999E-3</v>
      </c>
      <c r="AD59">
        <v>-1.0699999999999999E-2</v>
      </c>
      <c r="AE59">
        <v>1.1000000000000001E-3</v>
      </c>
      <c r="AF59">
        <v>0.1042</v>
      </c>
      <c r="AG59">
        <v>5.7999999999999996E-3</v>
      </c>
      <c r="AH59">
        <v>2.9100000000000001E-2</v>
      </c>
      <c r="AI59">
        <v>-2E-3</v>
      </c>
      <c r="AJ59">
        <v>0</v>
      </c>
      <c r="AK59">
        <v>1.6000000000000001E-3</v>
      </c>
      <c r="AL59">
        <v>1E-4</v>
      </c>
      <c r="AM59">
        <v>-1.1999999999999999E-3</v>
      </c>
      <c r="AN59">
        <v>1.01</v>
      </c>
      <c r="AO59">
        <v>1</v>
      </c>
      <c r="AP59">
        <v>1.01</v>
      </c>
      <c r="AQ59">
        <v>0</v>
      </c>
      <c r="AR59">
        <v>2.7000000000000001E-3</v>
      </c>
      <c r="AS59">
        <v>6.0000000000000001E-3</v>
      </c>
      <c r="AT59">
        <v>-3.5700000000000003E-2</v>
      </c>
      <c r="AU59">
        <v>-2.0000000000000001E-4</v>
      </c>
      <c r="AV59">
        <v>0</v>
      </c>
      <c r="AW59">
        <v>-3.0000000000000001E-3</v>
      </c>
      <c r="AX59">
        <v>0</v>
      </c>
      <c r="AY59">
        <v>1E-4</v>
      </c>
      <c r="AZ59">
        <v>0</v>
      </c>
      <c r="BA59">
        <v>-5.0000000000000001E-4</v>
      </c>
      <c r="BB59">
        <v>-2.8E-3</v>
      </c>
      <c r="BC59">
        <v>2.7799999999999998E-2</v>
      </c>
      <c r="BD59">
        <v>-6.9999999999999999E-4</v>
      </c>
      <c r="BE59">
        <v>1.6E-2</v>
      </c>
      <c r="BF59">
        <v>1E-4</v>
      </c>
      <c r="BG59">
        <v>4.4999999999999997E-3</v>
      </c>
      <c r="BH59">
        <v>1.6000000000000001E-3</v>
      </c>
      <c r="BI59">
        <v>-1.1999999999999999E-3</v>
      </c>
      <c r="BJ59">
        <v>-1.6999999999999999E-3</v>
      </c>
      <c r="BK59">
        <v>-1.0699999999999999E-2</v>
      </c>
      <c r="BL59">
        <v>1.1000000000000001E-3</v>
      </c>
      <c r="BM59">
        <v>0.1042</v>
      </c>
      <c r="BN59">
        <v>5.7999999999999996E-3</v>
      </c>
      <c r="BO59">
        <v>2.9100000000000001E-2</v>
      </c>
      <c r="BP59">
        <v>0</v>
      </c>
      <c r="BQ59">
        <v>1.6000000000000001E-3</v>
      </c>
      <c r="BR59">
        <v>1E-4</v>
      </c>
      <c r="BS59">
        <v>-1.1999999999999999E-3</v>
      </c>
    </row>
    <row r="60" spans="1:71" x14ac:dyDescent="0.4">
      <c r="A60" s="1" t="s">
        <v>118</v>
      </c>
      <c r="B60" s="1" t="s">
        <v>117</v>
      </c>
      <c r="C60" s="2">
        <v>45539.696747685186</v>
      </c>
      <c r="J60">
        <v>0</v>
      </c>
      <c r="K60">
        <v>2.8999999999999998E-3</v>
      </c>
      <c r="L60">
        <v>5.4999999999999997E-3</v>
      </c>
      <c r="M60">
        <v>-3.3000000000000002E-2</v>
      </c>
      <c r="N60">
        <v>-1E-4</v>
      </c>
      <c r="O60">
        <v>-1E-4</v>
      </c>
      <c r="P60">
        <v>-3.5000000000000001E-3</v>
      </c>
      <c r="Q60">
        <v>1E-4</v>
      </c>
      <c r="R60">
        <v>0</v>
      </c>
      <c r="S60">
        <v>0</v>
      </c>
      <c r="T60">
        <v>-4.0000000000000002E-4</v>
      </c>
      <c r="U60">
        <v>-3.5999999999999999E-3</v>
      </c>
      <c r="V60">
        <v>1.9E-2</v>
      </c>
      <c r="W60">
        <v>-1.6999999999999999E-3</v>
      </c>
      <c r="X60">
        <v>1.6400000000000001E-2</v>
      </c>
      <c r="Y60">
        <v>1E-4</v>
      </c>
      <c r="Z60">
        <v>9.5999999999999992E-3</v>
      </c>
      <c r="AA60">
        <v>2E-3</v>
      </c>
      <c r="AB60">
        <v>-1E-4</v>
      </c>
      <c r="AC60">
        <v>-2.3999999999999998E-3</v>
      </c>
      <c r="AD60">
        <v>-8.0999999999999996E-3</v>
      </c>
      <c r="AE60">
        <v>-1E-3</v>
      </c>
      <c r="AF60">
        <v>0.10920000000000001</v>
      </c>
      <c r="AG60">
        <v>2.3E-3</v>
      </c>
      <c r="AH60">
        <v>3.0099999999999998E-2</v>
      </c>
      <c r="AI60">
        <v>-4.0000000000000002E-4</v>
      </c>
      <c r="AJ60">
        <v>0</v>
      </c>
      <c r="AK60">
        <v>2.9999999999999997E-4</v>
      </c>
      <c r="AL60">
        <v>1E-4</v>
      </c>
      <c r="AM60">
        <v>-5.9999999999999995E-4</v>
      </c>
      <c r="AN60">
        <v>0.99</v>
      </c>
      <c r="AO60">
        <v>0.99</v>
      </c>
      <c r="AP60">
        <v>1</v>
      </c>
      <c r="AQ60">
        <v>0</v>
      </c>
      <c r="AR60">
        <v>2.8999999999999998E-3</v>
      </c>
      <c r="AS60">
        <v>5.4999999999999997E-3</v>
      </c>
      <c r="AT60">
        <v>-3.3000000000000002E-2</v>
      </c>
      <c r="AU60">
        <v>-1E-4</v>
      </c>
      <c r="AV60">
        <v>-1E-4</v>
      </c>
      <c r="AW60">
        <v>-3.5000000000000001E-3</v>
      </c>
      <c r="AX60">
        <v>1E-4</v>
      </c>
      <c r="AY60">
        <v>0</v>
      </c>
      <c r="AZ60">
        <v>0</v>
      </c>
      <c r="BA60">
        <v>-4.0000000000000002E-4</v>
      </c>
      <c r="BB60">
        <v>-3.5999999999999999E-3</v>
      </c>
      <c r="BC60">
        <v>1.9E-2</v>
      </c>
      <c r="BD60">
        <v>-1.6999999999999999E-3</v>
      </c>
      <c r="BE60">
        <v>1.6400000000000001E-2</v>
      </c>
      <c r="BF60">
        <v>1E-4</v>
      </c>
      <c r="BG60">
        <v>9.5999999999999992E-3</v>
      </c>
      <c r="BH60">
        <v>2E-3</v>
      </c>
      <c r="BI60">
        <v>-1E-4</v>
      </c>
      <c r="BJ60">
        <v>-2.3999999999999998E-3</v>
      </c>
      <c r="BK60">
        <v>-8.0999999999999996E-3</v>
      </c>
      <c r="BL60">
        <v>-1E-3</v>
      </c>
      <c r="BM60">
        <v>0.10920000000000001</v>
      </c>
      <c r="BN60">
        <v>2.3E-3</v>
      </c>
      <c r="BO60">
        <v>3.0099999999999998E-2</v>
      </c>
      <c r="BP60">
        <v>0</v>
      </c>
      <c r="BQ60">
        <v>2.9999999999999997E-4</v>
      </c>
      <c r="BR60">
        <v>1E-4</v>
      </c>
      <c r="BS60">
        <v>-5.9999999999999995E-4</v>
      </c>
    </row>
    <row r="61" spans="1:71" x14ac:dyDescent="0.4">
      <c r="A61" s="1" t="s">
        <v>134</v>
      </c>
      <c r="B61" s="1" t="s">
        <v>117</v>
      </c>
      <c r="C61" s="2">
        <v>45539.698472222219</v>
      </c>
      <c r="J61">
        <v>5.0442999999999998</v>
      </c>
      <c r="K61">
        <v>5.0189000000000004</v>
      </c>
      <c r="L61">
        <v>5.0571000000000002</v>
      </c>
      <c r="M61">
        <v>5.0004999999999997</v>
      </c>
      <c r="N61">
        <v>5.0682</v>
      </c>
      <c r="O61">
        <v>5.0498000000000003</v>
      </c>
      <c r="P61">
        <v>5.0408999999999997</v>
      </c>
      <c r="Q61">
        <v>5.0327999999999999</v>
      </c>
      <c r="R61">
        <v>5.1169000000000002</v>
      </c>
      <c r="S61">
        <v>5.0827999999999998</v>
      </c>
      <c r="T61">
        <v>5.0202</v>
      </c>
      <c r="U61">
        <v>5.0387000000000004</v>
      </c>
      <c r="V61">
        <v>5.0175000000000001</v>
      </c>
      <c r="W61">
        <v>5.0754999999999999</v>
      </c>
      <c r="X61">
        <v>4.9089</v>
      </c>
      <c r="Y61">
        <v>5.0442999999999998</v>
      </c>
      <c r="Z61">
        <v>5.2302999999999997</v>
      </c>
      <c r="AA61">
        <v>4.9724000000000004</v>
      </c>
      <c r="AB61">
        <v>5.0747999999999998</v>
      </c>
      <c r="AC61">
        <v>5.0538999999999996</v>
      </c>
      <c r="AD61">
        <v>5.1623999999999999</v>
      </c>
      <c r="AE61">
        <v>4.9870999999999999</v>
      </c>
      <c r="AF61">
        <v>5.0396000000000001</v>
      </c>
      <c r="AG61">
        <v>5.0633999999999997</v>
      </c>
      <c r="AH61">
        <v>5.0003000000000002</v>
      </c>
      <c r="AI61">
        <v>5.0843999999999996</v>
      </c>
      <c r="AJ61">
        <v>5.0964999999999998</v>
      </c>
      <c r="AK61">
        <v>5.0425000000000004</v>
      </c>
      <c r="AL61">
        <v>5.0887000000000002</v>
      </c>
      <c r="AM61">
        <v>5.0190000000000001</v>
      </c>
      <c r="AN61">
        <v>0.99</v>
      </c>
      <c r="AO61">
        <v>0.98</v>
      </c>
      <c r="AP61">
        <v>0.99</v>
      </c>
      <c r="AQ61">
        <v>5.0438000000000001</v>
      </c>
      <c r="AR61">
        <v>5.0189000000000004</v>
      </c>
      <c r="AS61">
        <v>5.0571000000000002</v>
      </c>
      <c r="AT61">
        <v>5.0004999999999997</v>
      </c>
      <c r="AU61">
        <v>5.0682</v>
      </c>
      <c r="AV61">
        <v>5.0498000000000003</v>
      </c>
      <c r="AW61">
        <v>5.0408999999999997</v>
      </c>
      <c r="AX61">
        <v>5.0327000000000002</v>
      </c>
      <c r="AY61">
        <v>5.1166</v>
      </c>
      <c r="AZ61">
        <v>5.0814000000000004</v>
      </c>
      <c r="BA61">
        <v>5.0202999999999998</v>
      </c>
      <c r="BB61">
        <v>5.0387000000000004</v>
      </c>
      <c r="BC61">
        <v>5.0175000000000001</v>
      </c>
      <c r="BD61">
        <v>5.0754999999999999</v>
      </c>
      <c r="BE61">
        <v>4.9081000000000001</v>
      </c>
      <c r="BF61">
        <v>5.0442999999999998</v>
      </c>
      <c r="BG61">
        <v>5.2302999999999997</v>
      </c>
      <c r="BH61">
        <v>4.9724000000000004</v>
      </c>
      <c r="BI61">
        <v>5.0747999999999998</v>
      </c>
      <c r="BJ61">
        <v>5.0538999999999996</v>
      </c>
      <c r="BK61">
        <v>5.1616999999999997</v>
      </c>
      <c r="BL61">
        <v>4.9599000000000002</v>
      </c>
      <c r="BM61">
        <v>5.0396999999999998</v>
      </c>
      <c r="BN61">
        <v>5.0602999999999998</v>
      </c>
      <c r="BO61">
        <v>4.9984000000000002</v>
      </c>
      <c r="BP61">
        <v>5.0964999999999998</v>
      </c>
      <c r="BQ61">
        <v>5.0425000000000004</v>
      </c>
      <c r="BR61">
        <v>5.0841000000000003</v>
      </c>
      <c r="BS61">
        <v>5.0190000000000001</v>
      </c>
    </row>
    <row r="62" spans="1:71" x14ac:dyDescent="0.4">
      <c r="A62" s="1" t="s">
        <v>131</v>
      </c>
      <c r="B62" s="1" t="s">
        <v>117</v>
      </c>
      <c r="C62" s="2">
        <v>45539.700208333335</v>
      </c>
      <c r="J62">
        <v>1E-4</v>
      </c>
      <c r="K62">
        <v>2.3E-3</v>
      </c>
      <c r="L62">
        <v>1.41E-2</v>
      </c>
      <c r="M62">
        <v>-3.1699999999999999E-2</v>
      </c>
      <c r="N62">
        <v>0</v>
      </c>
      <c r="O62">
        <v>1E-4</v>
      </c>
      <c r="P62">
        <v>5.3E-3</v>
      </c>
      <c r="Q62">
        <v>1E-4</v>
      </c>
      <c r="R62">
        <v>-2.0000000000000001E-4</v>
      </c>
      <c r="S62">
        <v>1E-4</v>
      </c>
      <c r="T62">
        <v>2.0000000000000001E-4</v>
      </c>
      <c r="U62">
        <v>-3.2000000000000002E-3</v>
      </c>
      <c r="V62">
        <v>3.2099999999999997E-2</v>
      </c>
      <c r="W62">
        <v>-1.6000000000000001E-3</v>
      </c>
      <c r="X62">
        <v>1.5699999999999999E-2</v>
      </c>
      <c r="Y62">
        <v>0</v>
      </c>
      <c r="Z62">
        <v>4.6800000000000001E-2</v>
      </c>
      <c r="AA62">
        <v>2.3E-3</v>
      </c>
      <c r="AB62">
        <v>-4.0000000000000002E-4</v>
      </c>
      <c r="AC62">
        <v>3.5000000000000001E-3</v>
      </c>
      <c r="AD62">
        <v>-1.1900000000000001E-2</v>
      </c>
      <c r="AE62">
        <v>1.2999999999999999E-3</v>
      </c>
      <c r="AF62">
        <v>0.15609999999999999</v>
      </c>
      <c r="AG62">
        <v>2.1499999999999998E-2</v>
      </c>
      <c r="AH62">
        <v>2.93E-2</v>
      </c>
      <c r="AI62">
        <v>1.9E-3</v>
      </c>
      <c r="AJ62">
        <v>1E-4</v>
      </c>
      <c r="AK62">
        <v>1.6000000000000001E-3</v>
      </c>
      <c r="AL62">
        <v>2.0000000000000001E-4</v>
      </c>
      <c r="AM62">
        <v>2.9999999999999997E-4</v>
      </c>
      <c r="AN62">
        <v>1</v>
      </c>
      <c r="AO62">
        <v>0.99</v>
      </c>
      <c r="AP62">
        <v>1</v>
      </c>
      <c r="AQ62">
        <v>1E-4</v>
      </c>
      <c r="AR62">
        <v>2.3E-3</v>
      </c>
      <c r="AS62">
        <v>1.41E-2</v>
      </c>
      <c r="AT62">
        <v>-3.1699999999999999E-2</v>
      </c>
      <c r="AU62">
        <v>0</v>
      </c>
      <c r="AV62">
        <v>1E-4</v>
      </c>
      <c r="AW62">
        <v>5.3E-3</v>
      </c>
      <c r="AX62">
        <v>1E-4</v>
      </c>
      <c r="AY62">
        <v>-2.0000000000000001E-4</v>
      </c>
      <c r="AZ62">
        <v>1E-4</v>
      </c>
      <c r="BA62">
        <v>2.0000000000000001E-4</v>
      </c>
      <c r="BB62">
        <v>-3.2000000000000002E-3</v>
      </c>
      <c r="BC62">
        <v>3.2099999999999997E-2</v>
      </c>
      <c r="BD62">
        <v>-1.6000000000000001E-3</v>
      </c>
      <c r="BE62">
        <v>1.5699999999999999E-2</v>
      </c>
      <c r="BF62">
        <v>0</v>
      </c>
      <c r="BG62">
        <v>4.6800000000000001E-2</v>
      </c>
      <c r="BH62">
        <v>2.3E-3</v>
      </c>
      <c r="BI62">
        <v>-4.0000000000000002E-4</v>
      </c>
      <c r="BJ62">
        <v>3.5000000000000001E-3</v>
      </c>
      <c r="BK62">
        <v>-1.1900000000000001E-2</v>
      </c>
      <c r="BL62">
        <v>1.2999999999999999E-3</v>
      </c>
      <c r="BM62">
        <v>0.15609999999999999</v>
      </c>
      <c r="BN62">
        <v>2.1499999999999998E-2</v>
      </c>
      <c r="BO62">
        <v>2.93E-2</v>
      </c>
      <c r="BP62">
        <v>1E-4</v>
      </c>
      <c r="BQ62">
        <v>1.6000000000000001E-3</v>
      </c>
      <c r="BR62">
        <v>2.0000000000000001E-4</v>
      </c>
      <c r="BS62">
        <v>2.9999999999999997E-4</v>
      </c>
    </row>
    <row r="63" spans="1:71" x14ac:dyDescent="0.4">
      <c r="A63" s="1" t="s">
        <v>144</v>
      </c>
      <c r="B63" s="1" t="s">
        <v>135</v>
      </c>
      <c r="C63" s="2">
        <v>45539.701932870368</v>
      </c>
      <c r="J63">
        <v>8.9999999999999998E-4</v>
      </c>
      <c r="K63">
        <v>163.52860000000001</v>
      </c>
      <c r="L63">
        <v>1.84E-2</v>
      </c>
      <c r="M63">
        <v>0.1603</v>
      </c>
      <c r="N63">
        <v>2.64E-2</v>
      </c>
      <c r="O63">
        <v>-1E-4</v>
      </c>
      <c r="P63">
        <v>2.0975000000000001</v>
      </c>
      <c r="Q63">
        <v>2.6599999999999999E-2</v>
      </c>
      <c r="R63">
        <v>2.06E-2</v>
      </c>
      <c r="S63">
        <v>0.31359999999999999</v>
      </c>
      <c r="T63">
        <v>1.7399999999999999E-2</v>
      </c>
      <c r="U63" t="s">
        <v>145</v>
      </c>
      <c r="V63">
        <v>0.19389999999999999</v>
      </c>
      <c r="W63">
        <v>1.8180000000000001</v>
      </c>
      <c r="X63">
        <v>8.7921999999999993</v>
      </c>
      <c r="Y63">
        <v>11.2791</v>
      </c>
      <c r="Z63">
        <v>3.44E-2</v>
      </c>
      <c r="AA63">
        <v>49.563699999999997</v>
      </c>
      <c r="AB63">
        <v>6.3483999999999998</v>
      </c>
      <c r="AC63">
        <v>10.954700000000001</v>
      </c>
      <c r="AD63">
        <v>5.5599999999999997E-2</v>
      </c>
      <c r="AE63" t="s">
        <v>146</v>
      </c>
      <c r="AF63">
        <v>0.10009999999999999</v>
      </c>
      <c r="AG63">
        <v>-2.53E-2</v>
      </c>
      <c r="AH63">
        <v>1.2329000000000001</v>
      </c>
      <c r="AI63">
        <v>2.4400000000000002E-2</v>
      </c>
      <c r="AJ63">
        <v>5.0000000000000001E-3</v>
      </c>
      <c r="AK63">
        <v>0.81669999999999998</v>
      </c>
      <c r="AL63">
        <v>0.1004</v>
      </c>
      <c r="AM63">
        <v>5.5757000000000003</v>
      </c>
      <c r="AN63">
        <v>0.95</v>
      </c>
      <c r="AO63">
        <v>0.92</v>
      </c>
      <c r="AP63">
        <v>0.92</v>
      </c>
      <c r="AQ63">
        <v>-2.0000000000000001E-4</v>
      </c>
      <c r="AR63">
        <v>163.52860000000001</v>
      </c>
      <c r="AS63">
        <v>1.84E-2</v>
      </c>
      <c r="AT63">
        <v>0.1603</v>
      </c>
      <c r="AU63">
        <v>2.64E-2</v>
      </c>
      <c r="AV63">
        <v>-1E-4</v>
      </c>
      <c r="AW63">
        <v>2.0975000000000001</v>
      </c>
      <c r="AX63">
        <v>3.7000000000000002E-3</v>
      </c>
      <c r="AY63">
        <v>-2.8E-3</v>
      </c>
      <c r="AZ63">
        <v>0.3105</v>
      </c>
      <c r="BA63">
        <v>3.4200000000000001E-2</v>
      </c>
      <c r="BB63">
        <v>1523.6966</v>
      </c>
      <c r="BC63">
        <v>0.19389999999999999</v>
      </c>
      <c r="BD63">
        <v>1.8180000000000001</v>
      </c>
      <c r="BE63">
        <v>8.5332000000000008</v>
      </c>
      <c r="BF63">
        <v>11.2791</v>
      </c>
      <c r="BG63">
        <v>3.44E-2</v>
      </c>
      <c r="BH63">
        <v>49.563699999999997</v>
      </c>
      <c r="BI63">
        <v>6.3483999999999998</v>
      </c>
      <c r="BJ63">
        <v>10.931800000000001</v>
      </c>
      <c r="BK63">
        <v>2.6700000000000002E-2</v>
      </c>
      <c r="BL63">
        <v>609.48990000000003</v>
      </c>
      <c r="BM63">
        <v>0.1153</v>
      </c>
      <c r="BN63">
        <v>-6.08E-2</v>
      </c>
      <c r="BO63">
        <v>1.2285999999999999</v>
      </c>
      <c r="BP63">
        <v>5.0000000000000001E-3</v>
      </c>
      <c r="BQ63">
        <v>0.81669999999999998</v>
      </c>
      <c r="BR63">
        <v>9.06E-2</v>
      </c>
      <c r="BS63">
        <v>5.5757000000000003</v>
      </c>
    </row>
    <row r="64" spans="1:71" x14ac:dyDescent="0.4">
      <c r="A64" s="1" t="s">
        <v>147</v>
      </c>
      <c r="B64" s="1" t="s">
        <v>135</v>
      </c>
      <c r="C64" s="2">
        <v>45539.703668981485</v>
      </c>
      <c r="J64">
        <v>2.7000000000000001E-3</v>
      </c>
      <c r="K64" t="s">
        <v>148</v>
      </c>
      <c r="L64">
        <v>1.3599999999999999E-2</v>
      </c>
      <c r="M64">
        <v>0.3649</v>
      </c>
      <c r="N64">
        <v>2.8000000000000001E-2</v>
      </c>
      <c r="O64">
        <v>-1E-4</v>
      </c>
      <c r="P64">
        <v>3.6846000000000001</v>
      </c>
      <c r="Q64">
        <v>3.7999999999999999E-2</v>
      </c>
      <c r="R64">
        <v>1.77E-2</v>
      </c>
      <c r="S64">
        <v>0.50600000000000001</v>
      </c>
      <c r="T64">
        <v>3.2800000000000003E-2</v>
      </c>
      <c r="U64" t="s">
        <v>149</v>
      </c>
      <c r="V64">
        <v>0.29570000000000002</v>
      </c>
      <c r="W64">
        <v>2.17</v>
      </c>
      <c r="X64">
        <v>14.9231</v>
      </c>
      <c r="Y64">
        <v>19.194500000000001</v>
      </c>
      <c r="Z64">
        <v>3.8199999999999998E-2</v>
      </c>
      <c r="AA64" t="s">
        <v>150</v>
      </c>
      <c r="AB64">
        <v>9.7523999999999997</v>
      </c>
      <c r="AC64">
        <v>14.2042</v>
      </c>
      <c r="AD64">
        <v>9.0700000000000003E-2</v>
      </c>
      <c r="AE64" t="s">
        <v>151</v>
      </c>
      <c r="AF64">
        <v>0.1132</v>
      </c>
      <c r="AG64">
        <v>-3.73E-2</v>
      </c>
      <c r="AH64">
        <v>1.9464999999999999</v>
      </c>
      <c r="AI64">
        <v>3.7999999999999999E-2</v>
      </c>
      <c r="AJ64">
        <v>8.3999999999999995E-3</v>
      </c>
      <c r="AK64">
        <v>1.7395</v>
      </c>
      <c r="AL64">
        <v>0.17560000000000001</v>
      </c>
      <c r="AM64">
        <v>9.0838000000000001</v>
      </c>
      <c r="AN64">
        <v>0.93</v>
      </c>
      <c r="AO64">
        <v>0.9</v>
      </c>
      <c r="AP64">
        <v>0.9</v>
      </c>
      <c r="AQ64">
        <v>8.0000000000000004E-4</v>
      </c>
      <c r="AR64">
        <v>274.59879999999998</v>
      </c>
      <c r="AS64">
        <v>1.3599999999999999E-2</v>
      </c>
      <c r="AT64">
        <v>0.3649</v>
      </c>
      <c r="AU64">
        <v>2.8000000000000001E-2</v>
      </c>
      <c r="AV64">
        <v>-1E-4</v>
      </c>
      <c r="AW64">
        <v>3.6846000000000001</v>
      </c>
      <c r="AX64">
        <v>6.3E-3</v>
      </c>
      <c r="AY64">
        <v>-1.4999999999999999E-2</v>
      </c>
      <c r="AZ64">
        <v>0.50060000000000004</v>
      </c>
      <c r="BA64">
        <v>5.6000000000000001E-2</v>
      </c>
      <c r="BB64">
        <v>2110.7334999999998</v>
      </c>
      <c r="BC64">
        <v>0.29570000000000002</v>
      </c>
      <c r="BD64">
        <v>2.17</v>
      </c>
      <c r="BE64">
        <v>14.564299999999999</v>
      </c>
      <c r="BF64">
        <v>19.194500000000001</v>
      </c>
      <c r="BG64">
        <v>3.8199999999999998E-2</v>
      </c>
      <c r="BH64">
        <v>137.97200000000001</v>
      </c>
      <c r="BI64">
        <v>9.7523999999999997</v>
      </c>
      <c r="BJ64">
        <v>14.172599999999999</v>
      </c>
      <c r="BK64">
        <v>5.0200000000000002E-2</v>
      </c>
      <c r="BL64">
        <v>1133.6772000000001</v>
      </c>
      <c r="BM64">
        <v>0.1343</v>
      </c>
      <c r="BN64">
        <v>-8.8999999999999996E-2</v>
      </c>
      <c r="BO64">
        <v>1.9392</v>
      </c>
      <c r="BP64">
        <v>8.3999999999999995E-3</v>
      </c>
      <c r="BQ64">
        <v>1.7395</v>
      </c>
      <c r="BR64">
        <v>0.16139999999999999</v>
      </c>
      <c r="BS64">
        <v>9.0838000000000001</v>
      </c>
    </row>
    <row r="65" spans="1:71" x14ac:dyDescent="0.4">
      <c r="A65" s="1" t="s">
        <v>152</v>
      </c>
      <c r="B65" s="1" t="s">
        <v>135</v>
      </c>
      <c r="C65" s="2">
        <v>45539.705405092594</v>
      </c>
      <c r="J65">
        <v>1.29E-2</v>
      </c>
      <c r="K65">
        <v>129.04249999999999</v>
      </c>
      <c r="L65">
        <v>2.2200000000000001E-2</v>
      </c>
      <c r="M65">
        <v>1.7557</v>
      </c>
      <c r="N65">
        <v>3.1800000000000002E-2</v>
      </c>
      <c r="O65">
        <v>1E-4</v>
      </c>
      <c r="P65">
        <v>18.097000000000001</v>
      </c>
      <c r="Q65">
        <v>0.15740000000000001</v>
      </c>
      <c r="R65">
        <v>1.72E-2</v>
      </c>
      <c r="S65">
        <v>1.8494999999999999</v>
      </c>
      <c r="T65">
        <v>0.1081</v>
      </c>
      <c r="U65" t="s">
        <v>153</v>
      </c>
      <c r="V65">
        <v>1.1755</v>
      </c>
      <c r="W65">
        <v>2.5602</v>
      </c>
      <c r="X65">
        <v>64.476100000000002</v>
      </c>
      <c r="Y65" t="s">
        <v>154</v>
      </c>
      <c r="Z65">
        <v>9.5899999999999999E-2</v>
      </c>
      <c r="AA65" t="s">
        <v>155</v>
      </c>
      <c r="AB65">
        <v>16.529299999999999</v>
      </c>
      <c r="AC65">
        <v>43.331000000000003</v>
      </c>
      <c r="AD65">
        <v>0.44069999999999998</v>
      </c>
      <c r="AE65" t="s">
        <v>156</v>
      </c>
      <c r="AF65">
        <v>0.12570000000000001</v>
      </c>
      <c r="AG65">
        <v>-8.8599999999999998E-2</v>
      </c>
      <c r="AH65">
        <v>6.9859999999999998</v>
      </c>
      <c r="AI65">
        <v>0.1701</v>
      </c>
      <c r="AJ65">
        <v>3.9300000000000002E-2</v>
      </c>
      <c r="AK65">
        <v>10.616</v>
      </c>
      <c r="AL65">
        <v>0.62209999999999999</v>
      </c>
      <c r="AM65">
        <v>47.535699999999999</v>
      </c>
      <c r="AN65">
        <v>0.84</v>
      </c>
      <c r="AO65">
        <v>0.76</v>
      </c>
      <c r="AP65">
        <v>0.77</v>
      </c>
      <c r="AQ65">
        <v>3.8999999999999998E-3</v>
      </c>
      <c r="AR65">
        <v>129.04249999999999</v>
      </c>
      <c r="AS65">
        <v>2.2200000000000001E-2</v>
      </c>
      <c r="AT65">
        <v>1.7557</v>
      </c>
      <c r="AU65">
        <v>3.1800000000000002E-2</v>
      </c>
      <c r="AV65">
        <v>1E-4</v>
      </c>
      <c r="AW65">
        <v>18.097000000000001</v>
      </c>
      <c r="AX65">
        <v>7.3599999999999999E-2</v>
      </c>
      <c r="AY65">
        <v>-7.1099999999999997E-2</v>
      </c>
      <c r="AZ65">
        <v>1.8244</v>
      </c>
      <c r="BA65">
        <v>0.1696</v>
      </c>
      <c r="BB65">
        <v>5590.2707</v>
      </c>
      <c r="BC65">
        <v>1.1755</v>
      </c>
      <c r="BD65">
        <v>2.5602</v>
      </c>
      <c r="BE65">
        <v>63.525700000000001</v>
      </c>
      <c r="BF65">
        <v>89.737300000000005</v>
      </c>
      <c r="BG65">
        <v>9.5899999999999999E-2</v>
      </c>
      <c r="BH65">
        <v>316.0591</v>
      </c>
      <c r="BI65">
        <v>16.529299999999999</v>
      </c>
      <c r="BJ65">
        <v>43.247199999999999</v>
      </c>
      <c r="BK65">
        <v>0.32840000000000003</v>
      </c>
      <c r="BL65">
        <v>3934.1495</v>
      </c>
      <c r="BM65">
        <v>0.18160000000000001</v>
      </c>
      <c r="BN65">
        <v>-0.2417</v>
      </c>
      <c r="BO65">
        <v>6.9519000000000002</v>
      </c>
      <c r="BP65">
        <v>3.9300000000000002E-2</v>
      </c>
      <c r="BQ65">
        <v>10.616</v>
      </c>
      <c r="BR65">
        <v>0.57899999999999996</v>
      </c>
      <c r="BS65">
        <v>47.535699999999999</v>
      </c>
    </row>
    <row r="66" spans="1:71" x14ac:dyDescent="0.4">
      <c r="A66" s="1" t="s">
        <v>157</v>
      </c>
      <c r="B66" s="1" t="s">
        <v>135</v>
      </c>
      <c r="C66" s="2">
        <v>45539.707141203704</v>
      </c>
      <c r="J66">
        <v>2.7300000000000001E-2</v>
      </c>
      <c r="K66">
        <v>13.1998</v>
      </c>
      <c r="L66">
        <v>1.4E-2</v>
      </c>
      <c r="M66">
        <v>3.6835</v>
      </c>
      <c r="N66">
        <v>4.6300000000000001E-2</v>
      </c>
      <c r="O66">
        <v>6.9999999999999999E-4</v>
      </c>
      <c r="P66">
        <v>32.853099999999998</v>
      </c>
      <c r="Q66">
        <v>0.31490000000000001</v>
      </c>
      <c r="R66">
        <v>0.1459</v>
      </c>
      <c r="S66">
        <v>3.794</v>
      </c>
      <c r="T66">
        <v>0.26889999999999997</v>
      </c>
      <c r="U66" t="s">
        <v>158</v>
      </c>
      <c r="V66">
        <v>2.5840999999999998</v>
      </c>
      <c r="W66">
        <v>3.6999999999999998E-2</v>
      </c>
      <c r="X66">
        <v>116.6127</v>
      </c>
      <c r="Y66" t="s">
        <v>159</v>
      </c>
      <c r="Z66">
        <v>0.1235</v>
      </c>
      <c r="AA66" t="s">
        <v>160</v>
      </c>
      <c r="AB66">
        <v>7.4649000000000001</v>
      </c>
      <c r="AC66">
        <v>1.6485000000000001</v>
      </c>
      <c r="AD66">
        <v>0.95450000000000002</v>
      </c>
      <c r="AE66" t="s">
        <v>161</v>
      </c>
      <c r="AF66">
        <v>0.13789999999999999</v>
      </c>
      <c r="AG66">
        <v>-0.19109999999999999</v>
      </c>
      <c r="AH66">
        <v>5.5361000000000002</v>
      </c>
      <c r="AI66">
        <v>0.30270000000000002</v>
      </c>
      <c r="AJ66">
        <v>7.4700000000000003E-2</v>
      </c>
      <c r="AK66">
        <v>20.0046</v>
      </c>
      <c r="AL66">
        <v>1.4207000000000001</v>
      </c>
      <c r="AM66">
        <v>107.47199999999999</v>
      </c>
      <c r="AN66">
        <v>0.75</v>
      </c>
      <c r="AO66">
        <v>0.62</v>
      </c>
      <c r="AP66">
        <v>0.63</v>
      </c>
      <c r="AQ66">
        <v>1.12E-2</v>
      </c>
      <c r="AR66">
        <v>13.1998</v>
      </c>
      <c r="AS66">
        <v>1.4E-2</v>
      </c>
      <c r="AT66">
        <v>3.6835</v>
      </c>
      <c r="AU66">
        <v>4.6300000000000001E-2</v>
      </c>
      <c r="AV66">
        <v>6.9999999999999999E-4</v>
      </c>
      <c r="AW66">
        <v>32.853099999999998</v>
      </c>
      <c r="AX66">
        <v>0.19689999999999999</v>
      </c>
      <c r="AY66">
        <v>1.9800000000000002E-2</v>
      </c>
      <c r="AZ66">
        <v>3.7490999999999999</v>
      </c>
      <c r="BA66">
        <v>0.35549999999999998</v>
      </c>
      <c r="BB66">
        <v>7870.1463000000003</v>
      </c>
      <c r="BC66">
        <v>2.5840999999999998</v>
      </c>
      <c r="BD66">
        <v>3.6999999999999998E-2</v>
      </c>
      <c r="BE66">
        <v>115.2747</v>
      </c>
      <c r="BF66">
        <v>160.4572</v>
      </c>
      <c r="BG66">
        <v>0.1235</v>
      </c>
      <c r="BH66">
        <v>693.66849999999999</v>
      </c>
      <c r="BI66">
        <v>7.4649000000000001</v>
      </c>
      <c r="BJ66">
        <v>1.5305</v>
      </c>
      <c r="BK66">
        <v>0.79190000000000005</v>
      </c>
      <c r="BL66">
        <v>5432.6684999999998</v>
      </c>
      <c r="BM66">
        <v>0.21659999999999999</v>
      </c>
      <c r="BN66">
        <v>-0.4244</v>
      </c>
      <c r="BO66">
        <v>5.4751000000000003</v>
      </c>
      <c r="BP66">
        <v>7.4700000000000003E-2</v>
      </c>
      <c r="BQ66">
        <v>20.0046</v>
      </c>
      <c r="BR66">
        <v>1.3553999999999999</v>
      </c>
      <c r="BS66">
        <v>107.47199999999999</v>
      </c>
    </row>
    <row r="67" spans="1:71" x14ac:dyDescent="0.4">
      <c r="A67" s="1" t="s">
        <v>162</v>
      </c>
      <c r="B67" s="1" t="s">
        <v>135</v>
      </c>
      <c r="C67" s="2">
        <v>45539.708877314813</v>
      </c>
      <c r="J67">
        <v>4.3799999999999999E-2</v>
      </c>
      <c r="K67">
        <v>21.221</v>
      </c>
      <c r="L67">
        <v>2.2200000000000001E-2</v>
      </c>
      <c r="M67">
        <v>5.5820999999999996</v>
      </c>
      <c r="N67">
        <v>4.1599999999999998E-2</v>
      </c>
      <c r="O67">
        <v>1E-3</v>
      </c>
      <c r="P67">
        <v>46.156399999999998</v>
      </c>
      <c r="Q67">
        <v>0.47560000000000002</v>
      </c>
      <c r="R67">
        <v>0.35370000000000001</v>
      </c>
      <c r="S67">
        <v>5.4240000000000004</v>
      </c>
      <c r="T67">
        <v>0.4224</v>
      </c>
      <c r="U67" t="s">
        <v>163</v>
      </c>
      <c r="V67">
        <v>3.2673000000000001</v>
      </c>
      <c r="W67">
        <v>0.25690000000000002</v>
      </c>
      <c r="X67">
        <v>161.1857</v>
      </c>
      <c r="Y67" t="s">
        <v>164</v>
      </c>
      <c r="Z67">
        <v>0.15870000000000001</v>
      </c>
      <c r="AA67" t="s">
        <v>165</v>
      </c>
      <c r="AB67">
        <v>8.6547000000000001</v>
      </c>
      <c r="AC67">
        <v>2.3681999999999999</v>
      </c>
      <c r="AD67">
        <v>1.3638999999999999</v>
      </c>
      <c r="AE67" t="s">
        <v>166</v>
      </c>
      <c r="AF67">
        <v>0.13239999999999999</v>
      </c>
      <c r="AG67">
        <v>-0.36109999999999998</v>
      </c>
      <c r="AH67">
        <v>6.7046999999999999</v>
      </c>
      <c r="AI67">
        <v>0.42180000000000001</v>
      </c>
      <c r="AJ67">
        <v>0.11849999999999999</v>
      </c>
      <c r="AK67">
        <v>28.495000000000001</v>
      </c>
      <c r="AL67">
        <v>2.1497999999999999</v>
      </c>
      <c r="AM67" t="s">
        <v>167</v>
      </c>
      <c r="AN67">
        <v>0.69</v>
      </c>
      <c r="AO67">
        <v>0.59</v>
      </c>
      <c r="AP67">
        <v>0.6</v>
      </c>
      <c r="AQ67">
        <v>1.9800000000000002E-2</v>
      </c>
      <c r="AR67">
        <v>21.221</v>
      </c>
      <c r="AS67">
        <v>2.2200000000000001E-2</v>
      </c>
      <c r="AT67">
        <v>5.5820999999999996</v>
      </c>
      <c r="AU67">
        <v>4.1599999999999998E-2</v>
      </c>
      <c r="AV67">
        <v>1E-3</v>
      </c>
      <c r="AW67">
        <v>46.156399999999998</v>
      </c>
      <c r="AX67">
        <v>0.32990000000000003</v>
      </c>
      <c r="AY67">
        <v>0.19589999999999999</v>
      </c>
      <c r="AZ67">
        <v>5.3567999999999998</v>
      </c>
      <c r="BA67">
        <v>0.52929999999999999</v>
      </c>
      <c r="BB67">
        <v>9716.3626999999997</v>
      </c>
      <c r="BC67">
        <v>3.2673000000000001</v>
      </c>
      <c r="BD67">
        <v>0.25690000000000002</v>
      </c>
      <c r="BE67">
        <v>159.53389999999999</v>
      </c>
      <c r="BF67">
        <v>239.90520000000001</v>
      </c>
      <c r="BG67">
        <v>0.15870000000000001</v>
      </c>
      <c r="BH67">
        <v>1095.5799</v>
      </c>
      <c r="BI67">
        <v>8.6547000000000001</v>
      </c>
      <c r="BJ67">
        <v>2.2225000000000001</v>
      </c>
      <c r="BK67">
        <v>1.1577999999999999</v>
      </c>
      <c r="BL67">
        <v>5954.6093000000001</v>
      </c>
      <c r="BM67">
        <v>0.2296</v>
      </c>
      <c r="BN67">
        <v>-0.67300000000000004</v>
      </c>
      <c r="BO67">
        <v>6.6135000000000002</v>
      </c>
      <c r="BP67">
        <v>0.11849999999999999</v>
      </c>
      <c r="BQ67">
        <v>28.495000000000001</v>
      </c>
      <c r="BR67">
        <v>2.0657999999999999</v>
      </c>
      <c r="BS67">
        <v>144.76689999999999</v>
      </c>
    </row>
    <row r="68" spans="1:71" x14ac:dyDescent="0.4">
      <c r="A68" s="1" t="s">
        <v>168</v>
      </c>
      <c r="B68" s="1" t="s">
        <v>135</v>
      </c>
      <c r="C68" s="2">
        <v>45539.710613425923</v>
      </c>
      <c r="J68">
        <v>2.3E-3</v>
      </c>
      <c r="K68">
        <v>89.477599999999995</v>
      </c>
      <c r="L68">
        <v>1.09E-2</v>
      </c>
      <c r="M68">
        <v>0.19889999999999999</v>
      </c>
      <c r="N68">
        <v>7.6E-3</v>
      </c>
      <c r="O68">
        <v>-2.0000000000000001E-4</v>
      </c>
      <c r="P68">
        <v>2.2185999999999999</v>
      </c>
      <c r="Q68">
        <v>2.6100000000000002E-2</v>
      </c>
      <c r="R68">
        <v>8.3000000000000001E-3</v>
      </c>
      <c r="S68">
        <v>0.33939999999999998</v>
      </c>
      <c r="T68">
        <v>4.2700000000000002E-2</v>
      </c>
      <c r="U68" t="s">
        <v>169</v>
      </c>
      <c r="V68">
        <v>0.15210000000000001</v>
      </c>
      <c r="W68">
        <v>0.2142</v>
      </c>
      <c r="X68">
        <v>9.1623999999999999</v>
      </c>
      <c r="Y68">
        <v>9.7614999999999998</v>
      </c>
      <c r="Z68">
        <v>1.32E-2</v>
      </c>
      <c r="AA68">
        <v>38.243699999999997</v>
      </c>
      <c r="AB68">
        <v>12.597099999999999</v>
      </c>
      <c r="AC68">
        <v>3.9691999999999998</v>
      </c>
      <c r="AD68">
        <v>5.7000000000000002E-2</v>
      </c>
      <c r="AE68" t="s">
        <v>170</v>
      </c>
      <c r="AF68">
        <v>0.10879999999999999</v>
      </c>
      <c r="AG68">
        <v>-1.2500000000000001E-2</v>
      </c>
      <c r="AH68">
        <v>0.2238</v>
      </c>
      <c r="AI68">
        <v>2.41E-2</v>
      </c>
      <c r="AJ68">
        <v>4.7000000000000002E-3</v>
      </c>
      <c r="AK68">
        <v>0.84230000000000005</v>
      </c>
      <c r="AL68">
        <v>8.7900000000000006E-2</v>
      </c>
      <c r="AM68">
        <v>4.18</v>
      </c>
      <c r="AN68">
        <v>0.98</v>
      </c>
      <c r="AO68">
        <v>0.93</v>
      </c>
      <c r="AP68">
        <v>0.94</v>
      </c>
      <c r="AQ68">
        <v>1.2999999999999999E-3</v>
      </c>
      <c r="AR68">
        <v>89.477599999999995</v>
      </c>
      <c r="AS68">
        <v>1.09E-2</v>
      </c>
      <c r="AT68">
        <v>0.19889999999999999</v>
      </c>
      <c r="AU68">
        <v>7.6E-3</v>
      </c>
      <c r="AV68">
        <v>-2.0000000000000001E-4</v>
      </c>
      <c r="AW68">
        <v>2.2185999999999999</v>
      </c>
      <c r="AX68">
        <v>3.5000000000000001E-3</v>
      </c>
      <c r="AY68">
        <v>-1.4800000000000001E-2</v>
      </c>
      <c r="AZ68">
        <v>0.33660000000000001</v>
      </c>
      <c r="BA68">
        <v>5.9299999999999999E-2</v>
      </c>
      <c r="BB68">
        <v>1511.3523</v>
      </c>
      <c r="BC68">
        <v>0.15210000000000001</v>
      </c>
      <c r="BD68">
        <v>0.2142</v>
      </c>
      <c r="BE68">
        <v>8.9055</v>
      </c>
      <c r="BF68">
        <v>9.7614999999999998</v>
      </c>
      <c r="BG68">
        <v>1.32E-2</v>
      </c>
      <c r="BH68">
        <v>38.243699999999997</v>
      </c>
      <c r="BI68">
        <v>12.597099999999999</v>
      </c>
      <c r="BJ68">
        <v>3.9464999999999999</v>
      </c>
      <c r="BK68">
        <v>2.8500000000000001E-2</v>
      </c>
      <c r="BL68">
        <v>637.73479999999995</v>
      </c>
      <c r="BM68">
        <v>0.1239</v>
      </c>
      <c r="BN68">
        <v>-4.6199999999999998E-2</v>
      </c>
      <c r="BO68">
        <v>0.22009999999999999</v>
      </c>
      <c r="BP68">
        <v>4.7000000000000002E-3</v>
      </c>
      <c r="BQ68">
        <v>0.84230000000000005</v>
      </c>
      <c r="BR68">
        <v>7.8E-2</v>
      </c>
      <c r="BS68">
        <v>4.18</v>
      </c>
    </row>
    <row r="69" spans="1:71" x14ac:dyDescent="0.4">
      <c r="A69" s="1" t="s">
        <v>171</v>
      </c>
      <c r="B69" s="1" t="s">
        <v>135</v>
      </c>
      <c r="C69" s="2">
        <v>45539.71234953704</v>
      </c>
      <c r="J69">
        <v>2.0999999999999999E-3</v>
      </c>
      <c r="K69">
        <v>98.421400000000006</v>
      </c>
      <c r="L69">
        <v>1.2200000000000001E-2</v>
      </c>
      <c r="M69">
        <v>0.42949999999999999</v>
      </c>
      <c r="N69">
        <v>5.1000000000000004E-3</v>
      </c>
      <c r="O69">
        <v>-2.0000000000000001E-4</v>
      </c>
      <c r="P69">
        <v>4.2328000000000001</v>
      </c>
      <c r="Q69">
        <v>4.2900000000000001E-2</v>
      </c>
      <c r="R69">
        <v>2.4299999999999999E-2</v>
      </c>
      <c r="S69">
        <v>0.61299999999999999</v>
      </c>
      <c r="T69">
        <v>6.9199999999999998E-2</v>
      </c>
      <c r="U69" t="s">
        <v>172</v>
      </c>
      <c r="V69">
        <v>0.29659999999999997</v>
      </c>
      <c r="W69">
        <v>0.29220000000000002</v>
      </c>
      <c r="X69">
        <v>16.726199999999999</v>
      </c>
      <c r="Y69">
        <v>18.721399999999999</v>
      </c>
      <c r="Z69">
        <v>2.0799999999999999E-2</v>
      </c>
      <c r="AA69">
        <v>75.366299999999995</v>
      </c>
      <c r="AB69">
        <v>14.0532</v>
      </c>
      <c r="AC69">
        <v>3.0758000000000001</v>
      </c>
      <c r="AD69">
        <v>9.98E-2</v>
      </c>
      <c r="AE69" t="s">
        <v>173</v>
      </c>
      <c r="AF69">
        <v>0.1018</v>
      </c>
      <c r="AG69">
        <v>-2.7699999999999999E-2</v>
      </c>
      <c r="AH69">
        <v>0.39300000000000002</v>
      </c>
      <c r="AI69">
        <v>4.2099999999999999E-2</v>
      </c>
      <c r="AJ69">
        <v>8.5000000000000006E-3</v>
      </c>
      <c r="AK69">
        <v>1.7323999999999999</v>
      </c>
      <c r="AL69">
        <v>0.1739</v>
      </c>
      <c r="AM69">
        <v>7.8672000000000004</v>
      </c>
      <c r="AN69">
        <v>0.96</v>
      </c>
      <c r="AO69">
        <v>0.91</v>
      </c>
      <c r="AP69">
        <v>0.91</v>
      </c>
      <c r="AQ69">
        <v>2.0000000000000001E-4</v>
      </c>
      <c r="AR69">
        <v>98.421400000000006</v>
      </c>
      <c r="AS69">
        <v>1.2200000000000001E-2</v>
      </c>
      <c r="AT69">
        <v>0.42949999999999999</v>
      </c>
      <c r="AU69">
        <v>5.1000000000000004E-3</v>
      </c>
      <c r="AV69">
        <v>-2.0000000000000001E-4</v>
      </c>
      <c r="AW69">
        <v>4.2328000000000001</v>
      </c>
      <c r="AX69">
        <v>9.2999999999999992E-3</v>
      </c>
      <c r="AY69">
        <v>-1.0200000000000001E-2</v>
      </c>
      <c r="AZ69">
        <v>0.60770000000000002</v>
      </c>
      <c r="BA69">
        <v>9.3799999999999994E-2</v>
      </c>
      <c r="BB69">
        <v>2236.5916999999999</v>
      </c>
      <c r="BC69">
        <v>0.29659999999999997</v>
      </c>
      <c r="BD69">
        <v>0.29220000000000002</v>
      </c>
      <c r="BE69">
        <v>16.346</v>
      </c>
      <c r="BF69">
        <v>18.721399999999999</v>
      </c>
      <c r="BG69">
        <v>2.0799999999999999E-2</v>
      </c>
      <c r="BH69">
        <v>75.366299999999995</v>
      </c>
      <c r="BI69">
        <v>14.0532</v>
      </c>
      <c r="BJ69">
        <v>3.0423</v>
      </c>
      <c r="BK69">
        <v>5.7099999999999998E-2</v>
      </c>
      <c r="BL69">
        <v>1184.4431999999999</v>
      </c>
      <c r="BM69">
        <v>0.1242</v>
      </c>
      <c r="BN69">
        <v>-7.9600000000000004E-2</v>
      </c>
      <c r="BO69">
        <v>0.38590000000000002</v>
      </c>
      <c r="BP69">
        <v>8.5000000000000006E-3</v>
      </c>
      <c r="BQ69">
        <v>1.7323999999999999</v>
      </c>
      <c r="BR69">
        <v>0.15890000000000001</v>
      </c>
      <c r="BS69">
        <v>7.8672000000000004</v>
      </c>
    </row>
    <row r="70" spans="1:71" x14ac:dyDescent="0.4">
      <c r="A70" s="1" t="s">
        <v>174</v>
      </c>
      <c r="B70" s="1" t="s">
        <v>135</v>
      </c>
      <c r="C70" s="2">
        <v>45539.714085648149</v>
      </c>
      <c r="J70">
        <v>1.3599999999999999E-2</v>
      </c>
      <c r="K70">
        <v>104.3639</v>
      </c>
      <c r="L70">
        <v>0.02</v>
      </c>
      <c r="M70">
        <v>2.1818</v>
      </c>
      <c r="N70">
        <v>1.83E-2</v>
      </c>
      <c r="O70">
        <v>1E-4</v>
      </c>
      <c r="P70">
        <v>19.0976</v>
      </c>
      <c r="Q70">
        <v>0.16309999999999999</v>
      </c>
      <c r="R70">
        <v>4.7899999999999998E-2</v>
      </c>
      <c r="S70">
        <v>2.3445999999999998</v>
      </c>
      <c r="T70">
        <v>0.1681</v>
      </c>
      <c r="U70" t="s">
        <v>175</v>
      </c>
      <c r="V70">
        <v>1.37</v>
      </c>
      <c r="W70">
        <v>0.90169999999999995</v>
      </c>
      <c r="X70">
        <v>68.4452</v>
      </c>
      <c r="Y70" t="s">
        <v>176</v>
      </c>
      <c r="Z70">
        <v>9.1300000000000006E-2</v>
      </c>
      <c r="AA70" t="s">
        <v>177</v>
      </c>
      <c r="AB70">
        <v>23.5672</v>
      </c>
      <c r="AC70">
        <v>4.4268000000000001</v>
      </c>
      <c r="AD70">
        <v>0.4924</v>
      </c>
      <c r="AE70" t="s">
        <v>178</v>
      </c>
      <c r="AF70">
        <v>0.1236</v>
      </c>
      <c r="AG70">
        <v>-0.1283</v>
      </c>
      <c r="AH70">
        <v>4.5335000000000001</v>
      </c>
      <c r="AI70">
        <v>0.18099999999999999</v>
      </c>
      <c r="AJ70">
        <v>3.9899999999999998E-2</v>
      </c>
      <c r="AK70">
        <v>11.999499999999999</v>
      </c>
      <c r="AL70">
        <v>0.74750000000000005</v>
      </c>
      <c r="AM70">
        <v>39.437399999999997</v>
      </c>
      <c r="AN70">
        <v>0.85</v>
      </c>
      <c r="AO70">
        <v>0.76</v>
      </c>
      <c r="AP70">
        <v>0.78</v>
      </c>
      <c r="AQ70">
        <v>4.4000000000000003E-3</v>
      </c>
      <c r="AR70">
        <v>104.3639</v>
      </c>
      <c r="AS70">
        <v>0.02</v>
      </c>
      <c r="AT70">
        <v>2.1818</v>
      </c>
      <c r="AU70">
        <v>1.83E-2</v>
      </c>
      <c r="AV70">
        <v>1E-4</v>
      </c>
      <c r="AW70">
        <v>19.0976</v>
      </c>
      <c r="AX70">
        <v>7.7100000000000002E-2</v>
      </c>
      <c r="AY70">
        <v>-4.2700000000000002E-2</v>
      </c>
      <c r="AZ70">
        <v>2.3189000000000002</v>
      </c>
      <c r="BA70">
        <v>0.2311</v>
      </c>
      <c r="BB70">
        <v>5731.9983000000002</v>
      </c>
      <c r="BC70">
        <v>1.37</v>
      </c>
      <c r="BD70">
        <v>0.90169999999999995</v>
      </c>
      <c r="BE70">
        <v>67.470799999999997</v>
      </c>
      <c r="BF70">
        <v>91.921800000000005</v>
      </c>
      <c r="BG70">
        <v>9.1300000000000006E-2</v>
      </c>
      <c r="BH70">
        <v>313.87970000000001</v>
      </c>
      <c r="BI70">
        <v>23.5672</v>
      </c>
      <c r="BJ70">
        <v>4.3407999999999998</v>
      </c>
      <c r="BK70">
        <v>0.37730000000000002</v>
      </c>
      <c r="BL70">
        <v>4037.2561999999998</v>
      </c>
      <c r="BM70">
        <v>0.18090000000000001</v>
      </c>
      <c r="BN70">
        <v>-0.28489999999999999</v>
      </c>
      <c r="BO70">
        <v>4.4985999999999997</v>
      </c>
      <c r="BP70">
        <v>3.9899999999999998E-2</v>
      </c>
      <c r="BQ70">
        <v>11.999499999999999</v>
      </c>
      <c r="BR70">
        <v>0.70230000000000004</v>
      </c>
      <c r="BS70">
        <v>39.437399999999997</v>
      </c>
    </row>
    <row r="71" spans="1:71" x14ac:dyDescent="0.4">
      <c r="A71" s="1" t="s">
        <v>179</v>
      </c>
      <c r="B71" s="1" t="s">
        <v>135</v>
      </c>
      <c r="C71" s="2">
        <v>45539.715821759259</v>
      </c>
      <c r="J71">
        <v>2.9499999999999998E-2</v>
      </c>
      <c r="K71">
        <v>13.7293</v>
      </c>
      <c r="L71">
        <v>2.8799999999999999E-2</v>
      </c>
      <c r="M71">
        <v>4.1010999999999997</v>
      </c>
      <c r="N71">
        <v>3.3599999999999998E-2</v>
      </c>
      <c r="O71">
        <v>5.9999999999999995E-4</v>
      </c>
      <c r="P71">
        <v>36.099699999999999</v>
      </c>
      <c r="Q71">
        <v>0.32390000000000002</v>
      </c>
      <c r="R71">
        <v>0.13589999999999999</v>
      </c>
      <c r="S71">
        <v>4.2114000000000003</v>
      </c>
      <c r="T71">
        <v>0.29299999999999998</v>
      </c>
      <c r="U71" t="s">
        <v>180</v>
      </c>
      <c r="V71">
        <v>3.3313000000000001</v>
      </c>
      <c r="W71">
        <v>3.2899999999999999E-2</v>
      </c>
      <c r="X71">
        <v>117.28530000000001</v>
      </c>
      <c r="Y71" t="s">
        <v>181</v>
      </c>
      <c r="Z71">
        <v>0.1416</v>
      </c>
      <c r="AA71" t="s">
        <v>182</v>
      </c>
      <c r="AB71">
        <v>21.475899999999999</v>
      </c>
      <c r="AC71">
        <v>3.9413999999999998</v>
      </c>
      <c r="AD71">
        <v>0.98470000000000002</v>
      </c>
      <c r="AE71" t="s">
        <v>183</v>
      </c>
      <c r="AF71">
        <v>0.1216</v>
      </c>
      <c r="AG71">
        <v>-0.3155</v>
      </c>
      <c r="AH71">
        <v>6.8236999999999997</v>
      </c>
      <c r="AI71">
        <v>0.32119999999999999</v>
      </c>
      <c r="AJ71">
        <v>8.1299999999999997E-2</v>
      </c>
      <c r="AK71">
        <v>21.772400000000001</v>
      </c>
      <c r="AL71">
        <v>1.4958</v>
      </c>
      <c r="AM71">
        <v>77.416600000000003</v>
      </c>
      <c r="AN71">
        <v>0.76</v>
      </c>
      <c r="AO71">
        <v>0.62</v>
      </c>
      <c r="AP71">
        <v>0.62</v>
      </c>
      <c r="AQ71">
        <v>1.2999999999999999E-2</v>
      </c>
      <c r="AR71">
        <v>13.7293</v>
      </c>
      <c r="AS71">
        <v>2.8799999999999999E-2</v>
      </c>
      <c r="AT71">
        <v>4.1010999999999997</v>
      </c>
      <c r="AU71">
        <v>3.3599999999999998E-2</v>
      </c>
      <c r="AV71">
        <v>5.9999999999999995E-4</v>
      </c>
      <c r="AW71">
        <v>36.099699999999999</v>
      </c>
      <c r="AX71">
        <v>0.20430000000000001</v>
      </c>
      <c r="AY71">
        <v>8.0000000000000002E-3</v>
      </c>
      <c r="AZ71">
        <v>4.1654</v>
      </c>
      <c r="BA71">
        <v>0.38069999999999998</v>
      </c>
      <c r="BB71">
        <v>7974.1706999999997</v>
      </c>
      <c r="BC71">
        <v>3.3313000000000001</v>
      </c>
      <c r="BD71">
        <v>3.2899999999999999E-2</v>
      </c>
      <c r="BE71">
        <v>115.9297</v>
      </c>
      <c r="BF71">
        <v>164.4905</v>
      </c>
      <c r="BG71">
        <v>0.1416</v>
      </c>
      <c r="BH71">
        <v>675.57270000000005</v>
      </c>
      <c r="BI71">
        <v>21.475899999999999</v>
      </c>
      <c r="BJ71">
        <v>3.8218000000000001</v>
      </c>
      <c r="BK71">
        <v>0.81979999999999997</v>
      </c>
      <c r="BL71">
        <v>5374.4264999999996</v>
      </c>
      <c r="BM71">
        <v>0.2014</v>
      </c>
      <c r="BN71">
        <v>-0.55300000000000005</v>
      </c>
      <c r="BO71">
        <v>6.7611999999999997</v>
      </c>
      <c r="BP71">
        <v>8.1299999999999997E-2</v>
      </c>
      <c r="BQ71">
        <v>21.772400000000001</v>
      </c>
      <c r="BR71">
        <v>1.4282999999999999</v>
      </c>
      <c r="BS71">
        <v>77.416600000000003</v>
      </c>
    </row>
    <row r="72" spans="1:71" x14ac:dyDescent="0.4">
      <c r="A72" s="1" t="s">
        <v>184</v>
      </c>
      <c r="B72" s="1" t="s">
        <v>135</v>
      </c>
      <c r="C72" s="2">
        <v>45539.717581018522</v>
      </c>
      <c r="J72">
        <v>4.5900000000000003E-2</v>
      </c>
      <c r="K72">
        <v>33.162300000000002</v>
      </c>
      <c r="L72">
        <v>3.3500000000000002E-2</v>
      </c>
      <c r="M72">
        <v>5.8773</v>
      </c>
      <c r="N72">
        <v>3.6400000000000002E-2</v>
      </c>
      <c r="O72">
        <v>6.9999999999999999E-4</v>
      </c>
      <c r="P72">
        <v>49.0869</v>
      </c>
      <c r="Q72">
        <v>0.48859999999999998</v>
      </c>
      <c r="R72">
        <v>0.33960000000000001</v>
      </c>
      <c r="S72">
        <v>5.8159999999999998</v>
      </c>
      <c r="T72">
        <v>0.48110000000000003</v>
      </c>
      <c r="U72" t="s">
        <v>185</v>
      </c>
      <c r="V72">
        <v>4.3803999999999998</v>
      </c>
      <c r="W72">
        <v>0.83640000000000003</v>
      </c>
      <c r="X72">
        <v>160.00980000000001</v>
      </c>
      <c r="Y72" t="s">
        <v>186</v>
      </c>
      <c r="Z72">
        <v>0.18640000000000001</v>
      </c>
      <c r="AA72" t="s">
        <v>187</v>
      </c>
      <c r="AB72">
        <v>23.069800000000001</v>
      </c>
      <c r="AC72">
        <v>4.8220999999999998</v>
      </c>
      <c r="AD72">
        <v>1.4112</v>
      </c>
      <c r="AE72" t="s">
        <v>188</v>
      </c>
      <c r="AF72">
        <v>0.16600000000000001</v>
      </c>
      <c r="AG72">
        <v>-0.184</v>
      </c>
      <c r="AH72">
        <v>8.9168000000000003</v>
      </c>
      <c r="AI72">
        <v>0.45450000000000002</v>
      </c>
      <c r="AJ72">
        <v>0.11609999999999999</v>
      </c>
      <c r="AK72">
        <v>31.127199999999998</v>
      </c>
      <c r="AL72">
        <v>2.1240000000000001</v>
      </c>
      <c r="AM72" t="s">
        <v>189</v>
      </c>
      <c r="AN72">
        <v>0.69</v>
      </c>
      <c r="AO72">
        <v>0.6</v>
      </c>
      <c r="AP72">
        <v>0.61</v>
      </c>
      <c r="AQ72">
        <v>2.1999999999999999E-2</v>
      </c>
      <c r="AR72">
        <v>33.162300000000002</v>
      </c>
      <c r="AS72">
        <v>3.3500000000000002E-2</v>
      </c>
      <c r="AT72">
        <v>5.8773</v>
      </c>
      <c r="AU72">
        <v>3.6400000000000002E-2</v>
      </c>
      <c r="AV72">
        <v>6.9999999999999999E-4</v>
      </c>
      <c r="AW72">
        <v>49.0869</v>
      </c>
      <c r="AX72">
        <v>0.3427</v>
      </c>
      <c r="AY72">
        <v>0.1817</v>
      </c>
      <c r="AZ72">
        <v>5.7488999999999999</v>
      </c>
      <c r="BA72">
        <v>0.58809999999999996</v>
      </c>
      <c r="BB72">
        <v>9725.7417999999998</v>
      </c>
      <c r="BC72">
        <v>4.3803999999999998</v>
      </c>
      <c r="BD72">
        <v>0.83640000000000003</v>
      </c>
      <c r="BE72">
        <v>158.35640000000001</v>
      </c>
      <c r="BF72">
        <v>239.68340000000001</v>
      </c>
      <c r="BG72">
        <v>0.18640000000000001</v>
      </c>
      <c r="BH72">
        <v>1030.4356</v>
      </c>
      <c r="BI72">
        <v>23.069800000000001</v>
      </c>
      <c r="BJ72">
        <v>4.6761999999999997</v>
      </c>
      <c r="BK72">
        <v>1.2049000000000001</v>
      </c>
      <c r="BL72">
        <v>5914.0423000000001</v>
      </c>
      <c r="BM72">
        <v>0.26319999999999999</v>
      </c>
      <c r="BN72">
        <v>-0.496</v>
      </c>
      <c r="BO72">
        <v>8.8256999999999994</v>
      </c>
      <c r="BP72">
        <v>0.11609999999999999</v>
      </c>
      <c r="BQ72">
        <v>31.127199999999998</v>
      </c>
      <c r="BR72">
        <v>2.0375999999999999</v>
      </c>
      <c r="BS72">
        <v>115.22669999999999</v>
      </c>
    </row>
    <row r="73" spans="1:71" x14ac:dyDescent="0.4">
      <c r="A73" s="1" t="s">
        <v>116</v>
      </c>
      <c r="B73" s="1" t="s">
        <v>117</v>
      </c>
      <c r="C73" s="2">
        <v>45539.719317129631</v>
      </c>
      <c r="J73">
        <v>0</v>
      </c>
      <c r="K73">
        <v>4.5999999999999999E-3</v>
      </c>
      <c r="L73">
        <v>3.7000000000000002E-3</v>
      </c>
      <c r="M73">
        <v>-3.3399999999999999E-2</v>
      </c>
      <c r="N73">
        <v>-1E-4</v>
      </c>
      <c r="O73">
        <v>0</v>
      </c>
      <c r="P73">
        <v>1.8E-3</v>
      </c>
      <c r="Q73">
        <v>0</v>
      </c>
      <c r="R73">
        <v>-5.9999999999999995E-4</v>
      </c>
      <c r="S73">
        <v>-1E-4</v>
      </c>
      <c r="T73">
        <v>-1.4E-3</v>
      </c>
      <c r="U73">
        <v>0.40250000000000002</v>
      </c>
      <c r="V73">
        <v>2.7799999999999998E-2</v>
      </c>
      <c r="W73">
        <v>-2.2000000000000001E-3</v>
      </c>
      <c r="X73">
        <v>1.6299999999999999E-2</v>
      </c>
      <c r="Y73">
        <v>3.3E-3</v>
      </c>
      <c r="Z73">
        <v>4.3E-3</v>
      </c>
      <c r="AA73">
        <v>1.0699999999999999E-2</v>
      </c>
      <c r="AB73">
        <v>-8.9999999999999998E-4</v>
      </c>
      <c r="AC73">
        <v>2.3E-3</v>
      </c>
      <c r="AD73">
        <v>-1.11E-2</v>
      </c>
      <c r="AE73">
        <v>0.44</v>
      </c>
      <c r="AF73">
        <v>0.1055</v>
      </c>
      <c r="AG73">
        <v>4.1999999999999997E-3</v>
      </c>
      <c r="AH73">
        <v>2.2200000000000001E-2</v>
      </c>
      <c r="AI73">
        <v>-1.2999999999999999E-3</v>
      </c>
      <c r="AJ73">
        <v>0</v>
      </c>
      <c r="AK73">
        <v>2.3999999999999998E-3</v>
      </c>
      <c r="AL73">
        <v>-2.9999999999999997E-4</v>
      </c>
      <c r="AM73">
        <v>8.0000000000000004E-4</v>
      </c>
      <c r="AN73">
        <v>1.05</v>
      </c>
      <c r="AO73">
        <v>1</v>
      </c>
      <c r="AP73">
        <v>1.01</v>
      </c>
      <c r="AQ73">
        <v>0</v>
      </c>
      <c r="AR73">
        <v>4.5999999999999999E-3</v>
      </c>
      <c r="AS73">
        <v>3.7000000000000002E-3</v>
      </c>
      <c r="AT73">
        <v>-3.3399999999999999E-2</v>
      </c>
      <c r="AU73">
        <v>-1E-4</v>
      </c>
      <c r="AV73">
        <v>0</v>
      </c>
      <c r="AW73">
        <v>1.8E-3</v>
      </c>
      <c r="AX73">
        <v>0</v>
      </c>
      <c r="AY73">
        <v>-5.9999999999999995E-4</v>
      </c>
      <c r="AZ73">
        <v>-1E-4</v>
      </c>
      <c r="BA73">
        <v>-1.4E-3</v>
      </c>
      <c r="BB73">
        <v>0.40250000000000002</v>
      </c>
      <c r="BC73">
        <v>2.7799999999999998E-2</v>
      </c>
      <c r="BD73">
        <v>-2.2000000000000001E-3</v>
      </c>
      <c r="BE73">
        <v>1.6199999999999999E-2</v>
      </c>
      <c r="BF73">
        <v>3.3E-3</v>
      </c>
      <c r="BG73">
        <v>4.3E-3</v>
      </c>
      <c r="BH73">
        <v>1.0699999999999999E-2</v>
      </c>
      <c r="BI73">
        <v>-8.9999999999999998E-4</v>
      </c>
      <c r="BJ73">
        <v>2.3E-3</v>
      </c>
      <c r="BK73">
        <v>-1.11E-2</v>
      </c>
      <c r="BL73">
        <v>0.43990000000000001</v>
      </c>
      <c r="BM73">
        <v>0.1055</v>
      </c>
      <c r="BN73">
        <v>4.1999999999999997E-3</v>
      </c>
      <c r="BO73">
        <v>2.2200000000000001E-2</v>
      </c>
      <c r="BP73">
        <v>0</v>
      </c>
      <c r="BQ73">
        <v>2.3999999999999998E-3</v>
      </c>
      <c r="BR73">
        <v>-2.9999999999999997E-4</v>
      </c>
      <c r="BS73">
        <v>8.0000000000000004E-4</v>
      </c>
    </row>
    <row r="74" spans="1:71" x14ac:dyDescent="0.4">
      <c r="A74" s="1" t="s">
        <v>118</v>
      </c>
      <c r="B74" s="1" t="s">
        <v>117</v>
      </c>
      <c r="C74" s="2">
        <v>45539.721053240741</v>
      </c>
      <c r="J74">
        <v>-4.0000000000000002E-4</v>
      </c>
      <c r="K74">
        <v>3.7000000000000002E-3</v>
      </c>
      <c r="L74">
        <v>4.3E-3</v>
      </c>
      <c r="M74">
        <v>-3.5099999999999999E-2</v>
      </c>
      <c r="N74">
        <v>-1E-4</v>
      </c>
      <c r="O74">
        <v>-1E-4</v>
      </c>
      <c r="P74">
        <v>-2.8E-3</v>
      </c>
      <c r="Q74">
        <v>-1E-4</v>
      </c>
      <c r="R74">
        <v>-5.0000000000000001E-4</v>
      </c>
      <c r="S74">
        <v>-1E-4</v>
      </c>
      <c r="T74">
        <v>-1.2999999999999999E-3</v>
      </c>
      <c r="U74">
        <v>0.14030000000000001</v>
      </c>
      <c r="V74">
        <v>2.4799999999999999E-2</v>
      </c>
      <c r="W74">
        <v>-2.2000000000000001E-3</v>
      </c>
      <c r="X74">
        <v>1.4E-2</v>
      </c>
      <c r="Y74">
        <v>1.2999999999999999E-3</v>
      </c>
      <c r="Z74">
        <v>3.5999999999999999E-3</v>
      </c>
      <c r="AA74">
        <v>3.0999999999999999E-3</v>
      </c>
      <c r="AB74">
        <v>-8.0000000000000004E-4</v>
      </c>
      <c r="AC74">
        <v>-8.9999999999999998E-4</v>
      </c>
      <c r="AD74">
        <v>-1.0200000000000001E-2</v>
      </c>
      <c r="AE74">
        <v>0.31730000000000003</v>
      </c>
      <c r="AF74">
        <v>0.1031</v>
      </c>
      <c r="AG74">
        <v>1.12E-2</v>
      </c>
      <c r="AH74">
        <v>2.3099999999999999E-2</v>
      </c>
      <c r="AI74">
        <v>-5.9999999999999995E-4</v>
      </c>
      <c r="AJ74">
        <v>0</v>
      </c>
      <c r="AK74">
        <v>8.0000000000000004E-4</v>
      </c>
      <c r="AL74">
        <v>2.0000000000000001E-4</v>
      </c>
      <c r="AM74">
        <v>-1E-4</v>
      </c>
      <c r="AN74">
        <v>1.05</v>
      </c>
      <c r="AO74">
        <v>1</v>
      </c>
      <c r="AP74">
        <v>1.01</v>
      </c>
      <c r="AQ74">
        <v>-4.0000000000000002E-4</v>
      </c>
      <c r="AR74">
        <v>3.7000000000000002E-3</v>
      </c>
      <c r="AS74">
        <v>4.3E-3</v>
      </c>
      <c r="AT74">
        <v>-3.5099999999999999E-2</v>
      </c>
      <c r="AU74">
        <v>-1E-4</v>
      </c>
      <c r="AV74">
        <v>-1E-4</v>
      </c>
      <c r="AW74">
        <v>-2.8E-3</v>
      </c>
      <c r="AX74">
        <v>-1E-4</v>
      </c>
      <c r="AY74">
        <v>-5.0000000000000001E-4</v>
      </c>
      <c r="AZ74">
        <v>-1E-4</v>
      </c>
      <c r="BA74">
        <v>-1.2999999999999999E-3</v>
      </c>
      <c r="BB74">
        <v>0.14030000000000001</v>
      </c>
      <c r="BC74">
        <v>2.4799999999999999E-2</v>
      </c>
      <c r="BD74">
        <v>-2.2000000000000001E-3</v>
      </c>
      <c r="BE74">
        <v>1.4E-2</v>
      </c>
      <c r="BF74">
        <v>1.2999999999999999E-3</v>
      </c>
      <c r="BG74">
        <v>3.5999999999999999E-3</v>
      </c>
      <c r="BH74">
        <v>3.0999999999999999E-3</v>
      </c>
      <c r="BI74">
        <v>-8.0000000000000004E-4</v>
      </c>
      <c r="BJ74">
        <v>-8.9999999999999998E-4</v>
      </c>
      <c r="BK74">
        <v>-1.0200000000000001E-2</v>
      </c>
      <c r="BL74">
        <v>0.31730000000000003</v>
      </c>
      <c r="BM74">
        <v>0.1031</v>
      </c>
      <c r="BN74">
        <v>1.12E-2</v>
      </c>
      <c r="BO74">
        <v>2.3099999999999999E-2</v>
      </c>
      <c r="BP74">
        <v>0</v>
      </c>
      <c r="BQ74">
        <v>8.0000000000000004E-4</v>
      </c>
      <c r="BR74">
        <v>2.0000000000000001E-4</v>
      </c>
      <c r="BS74">
        <v>-1E-4</v>
      </c>
    </row>
    <row r="75" spans="1:71" x14ac:dyDescent="0.4">
      <c r="A75" s="1" t="s">
        <v>134</v>
      </c>
      <c r="B75" s="1" t="s">
        <v>117</v>
      </c>
      <c r="C75" s="2">
        <v>45539.72278935185</v>
      </c>
      <c r="J75">
        <v>5.04</v>
      </c>
      <c r="K75">
        <v>4.9770000000000003</v>
      </c>
      <c r="L75">
        <v>5.0427</v>
      </c>
      <c r="M75">
        <v>4.9926000000000004</v>
      </c>
      <c r="N75">
        <v>5.0631000000000004</v>
      </c>
      <c r="O75">
        <v>5.0137</v>
      </c>
      <c r="P75">
        <v>5.0354999999999999</v>
      </c>
      <c r="Q75">
        <v>5.0301</v>
      </c>
      <c r="R75">
        <v>5.1272000000000002</v>
      </c>
      <c r="S75">
        <v>5.0991999999999997</v>
      </c>
      <c r="T75">
        <v>5.0350999999999999</v>
      </c>
      <c r="U75">
        <v>5.1279000000000003</v>
      </c>
      <c r="V75">
        <v>5.0248999999999997</v>
      </c>
      <c r="W75">
        <v>5.1233000000000004</v>
      </c>
      <c r="X75">
        <v>4.9137000000000004</v>
      </c>
      <c r="Y75">
        <v>5.0476000000000001</v>
      </c>
      <c r="Z75">
        <v>5.2534000000000001</v>
      </c>
      <c r="AA75">
        <v>5.0141</v>
      </c>
      <c r="AB75">
        <v>5.0827999999999998</v>
      </c>
      <c r="AC75">
        <v>5.0186999999999999</v>
      </c>
      <c r="AD75">
        <v>5.18</v>
      </c>
      <c r="AE75">
        <v>5.3018999999999998</v>
      </c>
      <c r="AF75">
        <v>5.0228000000000002</v>
      </c>
      <c r="AG75">
        <v>5.0415000000000001</v>
      </c>
      <c r="AH75">
        <v>4.9984999999999999</v>
      </c>
      <c r="AI75">
        <v>5.0839999999999996</v>
      </c>
      <c r="AJ75">
        <v>5.0918000000000001</v>
      </c>
      <c r="AK75">
        <v>5.0468000000000002</v>
      </c>
      <c r="AL75">
        <v>5.0902000000000003</v>
      </c>
      <c r="AM75">
        <v>5.0030999999999999</v>
      </c>
      <c r="AN75">
        <v>1.04</v>
      </c>
      <c r="AO75">
        <v>0.99</v>
      </c>
      <c r="AP75">
        <v>0.99</v>
      </c>
      <c r="AQ75">
        <v>5.0395000000000003</v>
      </c>
      <c r="AR75">
        <v>4.9770000000000003</v>
      </c>
      <c r="AS75">
        <v>5.0427</v>
      </c>
      <c r="AT75">
        <v>4.9926000000000004</v>
      </c>
      <c r="AU75">
        <v>5.0631000000000004</v>
      </c>
      <c r="AV75">
        <v>5.0137</v>
      </c>
      <c r="AW75">
        <v>5.0354999999999999</v>
      </c>
      <c r="AX75">
        <v>5.03</v>
      </c>
      <c r="AY75">
        <v>5.1268000000000002</v>
      </c>
      <c r="AZ75">
        <v>5.0978000000000003</v>
      </c>
      <c r="BA75">
        <v>5.0351999999999997</v>
      </c>
      <c r="BB75">
        <v>5.1279000000000003</v>
      </c>
      <c r="BC75">
        <v>5.0248999999999997</v>
      </c>
      <c r="BD75">
        <v>5.1233000000000004</v>
      </c>
      <c r="BE75">
        <v>4.9127999999999998</v>
      </c>
      <c r="BF75">
        <v>5.0476000000000001</v>
      </c>
      <c r="BG75">
        <v>5.2534000000000001</v>
      </c>
      <c r="BH75">
        <v>5.0141</v>
      </c>
      <c r="BI75">
        <v>5.0827999999999998</v>
      </c>
      <c r="BJ75">
        <v>5.0186999999999999</v>
      </c>
      <c r="BK75">
        <v>5.1791999999999998</v>
      </c>
      <c r="BL75">
        <v>5.2747000000000002</v>
      </c>
      <c r="BM75">
        <v>5.0228000000000002</v>
      </c>
      <c r="BN75">
        <v>5.0385</v>
      </c>
      <c r="BO75">
        <v>4.9965999999999999</v>
      </c>
      <c r="BP75">
        <v>5.0918000000000001</v>
      </c>
      <c r="BQ75">
        <v>5.0468000000000002</v>
      </c>
      <c r="BR75">
        <v>5.0856000000000003</v>
      </c>
      <c r="BS75">
        <v>5.0030999999999999</v>
      </c>
    </row>
    <row r="76" spans="1:71" x14ac:dyDescent="0.4">
      <c r="A76" s="1" t="s">
        <v>131</v>
      </c>
      <c r="B76" s="1" t="s">
        <v>117</v>
      </c>
      <c r="C76" s="2">
        <v>45539.72452546296</v>
      </c>
      <c r="J76">
        <v>-1E-4</v>
      </c>
      <c r="K76">
        <v>3.2000000000000002E-3</v>
      </c>
      <c r="L76">
        <v>1.46E-2</v>
      </c>
      <c r="M76">
        <v>-3.4500000000000003E-2</v>
      </c>
      <c r="N76">
        <v>0</v>
      </c>
      <c r="O76">
        <v>0</v>
      </c>
      <c r="P76">
        <v>4.5999999999999999E-3</v>
      </c>
      <c r="Q76">
        <v>0</v>
      </c>
      <c r="R76">
        <v>-1E-4</v>
      </c>
      <c r="S76">
        <v>1E-4</v>
      </c>
      <c r="T76">
        <v>-2.9999999999999997E-4</v>
      </c>
      <c r="U76">
        <v>8.1299999999999997E-2</v>
      </c>
      <c r="V76">
        <v>2.5899999999999999E-2</v>
      </c>
      <c r="W76">
        <v>-2.2000000000000001E-3</v>
      </c>
      <c r="X76">
        <v>1.2500000000000001E-2</v>
      </c>
      <c r="Y76">
        <v>6.9999999999999999E-4</v>
      </c>
      <c r="Z76">
        <v>3.5700000000000003E-2</v>
      </c>
      <c r="AA76">
        <v>2.2000000000000001E-3</v>
      </c>
      <c r="AB76">
        <v>-1.2999999999999999E-3</v>
      </c>
      <c r="AC76">
        <v>1.1000000000000001E-3</v>
      </c>
      <c r="AD76">
        <v>-1.03E-2</v>
      </c>
      <c r="AE76">
        <v>0.23880000000000001</v>
      </c>
      <c r="AF76">
        <v>0.14949999999999999</v>
      </c>
      <c r="AG76">
        <v>2.3900000000000001E-2</v>
      </c>
      <c r="AH76">
        <v>2.5999999999999999E-2</v>
      </c>
      <c r="AI76">
        <v>2.0000000000000001E-4</v>
      </c>
      <c r="AJ76">
        <v>1E-4</v>
      </c>
      <c r="AK76">
        <v>1.6999999999999999E-3</v>
      </c>
      <c r="AL76">
        <v>-2.9999999999999997E-4</v>
      </c>
      <c r="AM76">
        <v>5.0000000000000001E-4</v>
      </c>
      <c r="AN76">
        <v>1.05</v>
      </c>
      <c r="AO76">
        <v>0.99</v>
      </c>
      <c r="AP76">
        <v>1</v>
      </c>
      <c r="AQ76">
        <v>-1E-4</v>
      </c>
      <c r="AR76">
        <v>3.2000000000000002E-3</v>
      </c>
      <c r="AS76">
        <v>1.46E-2</v>
      </c>
      <c r="AT76">
        <v>-3.4500000000000003E-2</v>
      </c>
      <c r="AU76">
        <v>0</v>
      </c>
      <c r="AV76">
        <v>0</v>
      </c>
      <c r="AW76">
        <v>4.5999999999999999E-3</v>
      </c>
      <c r="AX76">
        <v>0</v>
      </c>
      <c r="AY76">
        <v>-1E-4</v>
      </c>
      <c r="AZ76">
        <v>1E-4</v>
      </c>
      <c r="BA76">
        <v>-2.9999999999999997E-4</v>
      </c>
      <c r="BB76">
        <v>8.1299999999999997E-2</v>
      </c>
      <c r="BC76">
        <v>2.5899999999999999E-2</v>
      </c>
      <c r="BD76">
        <v>-2.2000000000000001E-3</v>
      </c>
      <c r="BE76">
        <v>1.2500000000000001E-2</v>
      </c>
      <c r="BF76">
        <v>6.9999999999999999E-4</v>
      </c>
      <c r="BG76">
        <v>3.5700000000000003E-2</v>
      </c>
      <c r="BH76">
        <v>2.2000000000000001E-3</v>
      </c>
      <c r="BI76">
        <v>-1.2999999999999999E-3</v>
      </c>
      <c r="BJ76">
        <v>1.1000000000000001E-3</v>
      </c>
      <c r="BK76">
        <v>-1.03E-2</v>
      </c>
      <c r="BL76">
        <v>0.23880000000000001</v>
      </c>
      <c r="BM76">
        <v>0.14949999999999999</v>
      </c>
      <c r="BN76">
        <v>2.3900000000000001E-2</v>
      </c>
      <c r="BO76">
        <v>2.5999999999999999E-2</v>
      </c>
      <c r="BP76">
        <v>1E-4</v>
      </c>
      <c r="BQ76">
        <v>1.6999999999999999E-3</v>
      </c>
      <c r="BR76">
        <v>-2.9999999999999997E-4</v>
      </c>
      <c r="BS76">
        <v>5.0000000000000001E-4</v>
      </c>
    </row>
    <row r="77" spans="1:71" x14ac:dyDescent="0.4">
      <c r="A77" s="1" t="s">
        <v>190</v>
      </c>
      <c r="B77" s="1" t="s">
        <v>135</v>
      </c>
      <c r="C77" s="2">
        <v>45539.726261574076</v>
      </c>
      <c r="J77">
        <v>0</v>
      </c>
      <c r="K77">
        <v>8.8000000000000005E-3</v>
      </c>
      <c r="L77">
        <v>6.6E-3</v>
      </c>
      <c r="M77">
        <v>-3.1300000000000001E-2</v>
      </c>
      <c r="N77">
        <v>0</v>
      </c>
      <c r="O77">
        <v>-1E-4</v>
      </c>
      <c r="P77">
        <v>-2.2000000000000001E-3</v>
      </c>
      <c r="Q77">
        <v>1E-4</v>
      </c>
      <c r="R77">
        <v>-2.0000000000000001E-4</v>
      </c>
      <c r="S77">
        <v>0</v>
      </c>
      <c r="T77">
        <v>-8.9999999999999998E-4</v>
      </c>
      <c r="U77">
        <v>9.4100000000000003E-2</v>
      </c>
      <c r="V77">
        <v>1.3599999999999999E-2</v>
      </c>
      <c r="W77">
        <v>-2.5000000000000001E-3</v>
      </c>
      <c r="X77">
        <v>1.66E-2</v>
      </c>
      <c r="Y77">
        <v>5.9999999999999995E-4</v>
      </c>
      <c r="Z77">
        <v>1.6299999999999999E-2</v>
      </c>
      <c r="AA77">
        <v>1.6899999999999998E-2</v>
      </c>
      <c r="AB77">
        <v>1E-4</v>
      </c>
      <c r="AC77">
        <v>2.7000000000000001E-3</v>
      </c>
      <c r="AD77">
        <v>-1.14E-2</v>
      </c>
      <c r="AE77">
        <v>0.22739999999999999</v>
      </c>
      <c r="AF77">
        <v>0.128</v>
      </c>
      <c r="AG77">
        <v>1.29E-2</v>
      </c>
      <c r="AH77">
        <v>3.2800000000000003E-2</v>
      </c>
      <c r="AI77">
        <v>-5.9999999999999995E-4</v>
      </c>
      <c r="AJ77">
        <v>0</v>
      </c>
      <c r="AK77">
        <v>1.6000000000000001E-3</v>
      </c>
      <c r="AL77">
        <v>-4.0000000000000002E-4</v>
      </c>
      <c r="AM77">
        <v>-1E-4</v>
      </c>
      <c r="AN77">
        <v>1.04</v>
      </c>
      <c r="AO77">
        <v>0.99</v>
      </c>
      <c r="AP77">
        <v>0.99</v>
      </c>
      <c r="AQ77">
        <v>0</v>
      </c>
      <c r="AR77">
        <v>8.8000000000000005E-3</v>
      </c>
      <c r="AS77">
        <v>6.6E-3</v>
      </c>
      <c r="AT77">
        <v>-3.1300000000000001E-2</v>
      </c>
      <c r="AU77">
        <v>0</v>
      </c>
      <c r="AV77">
        <v>-1E-4</v>
      </c>
      <c r="AW77">
        <v>-2.2000000000000001E-3</v>
      </c>
      <c r="AX77">
        <v>1E-4</v>
      </c>
      <c r="AY77">
        <v>-2.0000000000000001E-4</v>
      </c>
      <c r="AZ77">
        <v>0</v>
      </c>
      <c r="BA77">
        <v>-8.9999999999999998E-4</v>
      </c>
      <c r="BB77">
        <v>9.4100000000000003E-2</v>
      </c>
      <c r="BC77">
        <v>1.3599999999999999E-2</v>
      </c>
      <c r="BD77">
        <v>-2.5000000000000001E-3</v>
      </c>
      <c r="BE77">
        <v>1.66E-2</v>
      </c>
      <c r="BF77">
        <v>5.9999999999999995E-4</v>
      </c>
      <c r="BG77">
        <v>1.6299999999999999E-2</v>
      </c>
      <c r="BH77">
        <v>1.6899999999999998E-2</v>
      </c>
      <c r="BI77">
        <v>1E-4</v>
      </c>
      <c r="BJ77">
        <v>2.7000000000000001E-3</v>
      </c>
      <c r="BK77">
        <v>-1.14E-2</v>
      </c>
      <c r="BL77">
        <v>0.22739999999999999</v>
      </c>
      <c r="BM77">
        <v>0.128</v>
      </c>
      <c r="BN77">
        <v>1.29E-2</v>
      </c>
      <c r="BO77">
        <v>3.2800000000000003E-2</v>
      </c>
      <c r="BP77">
        <v>0</v>
      </c>
      <c r="BQ77">
        <v>1.6000000000000001E-3</v>
      </c>
      <c r="BR77">
        <v>-4.0000000000000002E-4</v>
      </c>
      <c r="BS77">
        <v>-1E-4</v>
      </c>
    </row>
    <row r="78" spans="1:71" x14ac:dyDescent="0.4">
      <c r="A78" s="1" t="s">
        <v>191</v>
      </c>
      <c r="B78" s="1" t="s">
        <v>135</v>
      </c>
      <c r="C78" s="2">
        <v>45539.727986111109</v>
      </c>
      <c r="J78">
        <v>9.8900000000000002E-2</v>
      </c>
      <c r="K78">
        <v>5.1192000000000002</v>
      </c>
      <c r="L78">
        <v>2.4739</v>
      </c>
      <c r="M78">
        <v>0.46400000000000002</v>
      </c>
      <c r="N78">
        <v>2.5785999999999998</v>
      </c>
      <c r="O78">
        <v>0.49509999999999998</v>
      </c>
      <c r="P78">
        <v>4.9874000000000001</v>
      </c>
      <c r="Q78">
        <v>0.99809999999999999</v>
      </c>
      <c r="R78">
        <v>5.1498999999999997</v>
      </c>
      <c r="S78">
        <v>2.5467</v>
      </c>
      <c r="T78">
        <v>2.5325000000000002</v>
      </c>
      <c r="U78">
        <v>11.1365</v>
      </c>
      <c r="V78">
        <v>5.0766999999999998</v>
      </c>
      <c r="W78">
        <v>-4.1999999999999997E-3</v>
      </c>
      <c r="X78">
        <v>4.9954000000000001</v>
      </c>
      <c r="Y78">
        <v>1.0644</v>
      </c>
      <c r="Z78">
        <v>1.0518000000000001</v>
      </c>
      <c r="AA78">
        <v>5.2732999999999999</v>
      </c>
      <c r="AB78">
        <v>2.5402</v>
      </c>
      <c r="AC78">
        <v>0.99199999999999999</v>
      </c>
      <c r="AD78">
        <v>2.5503999999999998</v>
      </c>
      <c r="AE78">
        <v>5.3936000000000002</v>
      </c>
      <c r="AF78">
        <v>2.4876999999999998</v>
      </c>
      <c r="AG78">
        <v>2.3441999999999998</v>
      </c>
      <c r="AH78">
        <v>1.0341</v>
      </c>
      <c r="AI78">
        <v>1.0298</v>
      </c>
      <c r="AJ78">
        <v>1.0415000000000001</v>
      </c>
      <c r="AK78">
        <v>1.0258</v>
      </c>
      <c r="AL78">
        <v>2.5718000000000001</v>
      </c>
      <c r="AM78">
        <v>1.0069999999999999</v>
      </c>
      <c r="AN78">
        <v>1.05</v>
      </c>
      <c r="AO78">
        <v>0.98</v>
      </c>
      <c r="AP78">
        <v>0.99</v>
      </c>
      <c r="AQ78">
        <v>9.8799999999999999E-2</v>
      </c>
      <c r="AR78">
        <v>5.1192000000000002</v>
      </c>
      <c r="AS78">
        <v>2.4739</v>
      </c>
      <c r="AT78">
        <v>0.46400000000000002</v>
      </c>
      <c r="AU78">
        <v>2.5785999999999998</v>
      </c>
      <c r="AV78">
        <v>0.49509999999999998</v>
      </c>
      <c r="AW78">
        <v>4.9874000000000001</v>
      </c>
      <c r="AX78">
        <v>0.998</v>
      </c>
      <c r="AY78">
        <v>5.1497000000000002</v>
      </c>
      <c r="AZ78">
        <v>2.5464000000000002</v>
      </c>
      <c r="BA78">
        <v>2.5326</v>
      </c>
      <c r="BB78">
        <v>11.1365</v>
      </c>
      <c r="BC78">
        <v>5.0766999999999998</v>
      </c>
      <c r="BD78">
        <v>-4.1999999999999997E-3</v>
      </c>
      <c r="BE78">
        <v>4.9935</v>
      </c>
      <c r="BF78">
        <v>1.0644</v>
      </c>
      <c r="BG78">
        <v>1.0518000000000001</v>
      </c>
      <c r="BH78">
        <v>5.2732999999999999</v>
      </c>
      <c r="BI78">
        <v>2.5402</v>
      </c>
      <c r="BJ78">
        <v>0.9919</v>
      </c>
      <c r="BK78">
        <v>2.5501</v>
      </c>
      <c r="BL78">
        <v>5.3878000000000004</v>
      </c>
      <c r="BM78">
        <v>2.4878</v>
      </c>
      <c r="BN78">
        <v>2.3433000000000002</v>
      </c>
      <c r="BO78">
        <v>1.0337000000000001</v>
      </c>
      <c r="BP78">
        <v>1.0415000000000001</v>
      </c>
      <c r="BQ78">
        <v>1.0258</v>
      </c>
      <c r="BR78">
        <v>2.5708000000000002</v>
      </c>
      <c r="BS78">
        <v>1.0069999999999999</v>
      </c>
    </row>
    <row r="79" spans="1:71" x14ac:dyDescent="0.4">
      <c r="A79" s="1" t="s">
        <v>192</v>
      </c>
      <c r="B79" s="1" t="s">
        <v>135</v>
      </c>
      <c r="C79" s="2">
        <v>45539.729722222219</v>
      </c>
      <c r="J79">
        <v>9.9000000000000005E-2</v>
      </c>
      <c r="K79">
        <v>5.0968999999999998</v>
      </c>
      <c r="L79">
        <v>2.4904000000000002</v>
      </c>
      <c r="M79">
        <v>0.46329999999999999</v>
      </c>
      <c r="N79">
        <v>2.5769000000000002</v>
      </c>
      <c r="O79">
        <v>0.49320000000000003</v>
      </c>
      <c r="P79">
        <v>4.9939999999999998</v>
      </c>
      <c r="Q79">
        <v>0.99609999999999999</v>
      </c>
      <c r="R79">
        <v>5.1420000000000003</v>
      </c>
      <c r="S79">
        <v>2.5478000000000001</v>
      </c>
      <c r="T79">
        <v>2.5287000000000002</v>
      </c>
      <c r="U79">
        <v>11.1265</v>
      </c>
      <c r="V79">
        <v>5.0839999999999996</v>
      </c>
      <c r="W79">
        <v>-1.1000000000000001E-3</v>
      </c>
      <c r="X79">
        <v>4.9931000000000001</v>
      </c>
      <c r="Y79">
        <v>1.0629</v>
      </c>
      <c r="Z79">
        <v>1.0588</v>
      </c>
      <c r="AA79">
        <v>5.2653999999999996</v>
      </c>
      <c r="AB79">
        <v>2.5442999999999998</v>
      </c>
      <c r="AC79">
        <v>1.0021</v>
      </c>
      <c r="AD79">
        <v>2.5497000000000001</v>
      </c>
      <c r="AE79">
        <v>5.3752000000000004</v>
      </c>
      <c r="AF79">
        <v>2.5188000000000001</v>
      </c>
      <c r="AG79">
        <v>2.3654000000000002</v>
      </c>
      <c r="AH79">
        <v>1.0368999999999999</v>
      </c>
      <c r="AI79">
        <v>1.0326</v>
      </c>
      <c r="AJ79">
        <v>1.04</v>
      </c>
      <c r="AK79">
        <v>1.0264</v>
      </c>
      <c r="AL79">
        <v>2.5688</v>
      </c>
      <c r="AM79">
        <v>1.0062</v>
      </c>
      <c r="AN79">
        <v>1.05</v>
      </c>
      <c r="AO79">
        <v>0.98</v>
      </c>
      <c r="AP79">
        <v>0.99</v>
      </c>
      <c r="AQ79">
        <v>9.8900000000000002E-2</v>
      </c>
      <c r="AR79">
        <v>5.0968999999999998</v>
      </c>
      <c r="AS79">
        <v>2.4904000000000002</v>
      </c>
      <c r="AT79">
        <v>0.46329999999999999</v>
      </c>
      <c r="AU79">
        <v>2.5769000000000002</v>
      </c>
      <c r="AV79">
        <v>0.49320000000000003</v>
      </c>
      <c r="AW79">
        <v>4.9939999999999998</v>
      </c>
      <c r="AX79">
        <v>0.99590000000000001</v>
      </c>
      <c r="AY79">
        <v>5.1417999999999999</v>
      </c>
      <c r="AZ79">
        <v>2.5474999999999999</v>
      </c>
      <c r="BA79">
        <v>2.5287999999999999</v>
      </c>
      <c r="BB79">
        <v>11.1265</v>
      </c>
      <c r="BC79">
        <v>5.0839999999999996</v>
      </c>
      <c r="BD79">
        <v>-1.1000000000000001E-3</v>
      </c>
      <c r="BE79">
        <v>4.9912000000000001</v>
      </c>
      <c r="BF79">
        <v>1.0629</v>
      </c>
      <c r="BG79">
        <v>1.0588</v>
      </c>
      <c r="BH79">
        <v>5.2653999999999996</v>
      </c>
      <c r="BI79">
        <v>2.5442999999999998</v>
      </c>
      <c r="BJ79">
        <v>1.0019</v>
      </c>
      <c r="BK79">
        <v>2.5493999999999999</v>
      </c>
      <c r="BL79">
        <v>5.3695000000000004</v>
      </c>
      <c r="BM79">
        <v>2.5188999999999999</v>
      </c>
      <c r="BN79">
        <v>2.3645</v>
      </c>
      <c r="BO79">
        <v>1.0365</v>
      </c>
      <c r="BP79">
        <v>1.04</v>
      </c>
      <c r="BQ79">
        <v>1.0264</v>
      </c>
      <c r="BR79">
        <v>2.5678000000000001</v>
      </c>
      <c r="BS79">
        <v>1.0062</v>
      </c>
    </row>
    <row r="80" spans="1:71" x14ac:dyDescent="0.4">
      <c r="A80" s="1" t="s">
        <v>193</v>
      </c>
      <c r="B80" s="1" t="s">
        <v>135</v>
      </c>
      <c r="C80" s="2">
        <v>45539.731458333335</v>
      </c>
      <c r="J80">
        <v>1.95E-2</v>
      </c>
      <c r="K80">
        <v>0.99470000000000003</v>
      </c>
      <c r="L80">
        <v>0.50570000000000004</v>
      </c>
      <c r="M80">
        <v>6.7799999999999999E-2</v>
      </c>
      <c r="N80">
        <v>0.52290000000000003</v>
      </c>
      <c r="O80">
        <v>9.6699999999999994E-2</v>
      </c>
      <c r="P80">
        <v>1.1191</v>
      </c>
      <c r="Q80">
        <v>0.19989999999999999</v>
      </c>
      <c r="R80">
        <v>1.0283</v>
      </c>
      <c r="S80">
        <v>0.50839999999999996</v>
      </c>
      <c r="T80">
        <v>0.49669999999999997</v>
      </c>
      <c r="U80">
        <v>1.0097</v>
      </c>
      <c r="V80">
        <v>1.056</v>
      </c>
      <c r="W80">
        <v>-3.0999999999999999E-3</v>
      </c>
      <c r="X80">
        <v>0.98209999999999997</v>
      </c>
      <c r="Y80">
        <v>0.19689999999999999</v>
      </c>
      <c r="Z80">
        <v>0.21329999999999999</v>
      </c>
      <c r="AA80">
        <v>1.0831999999999999</v>
      </c>
      <c r="AB80">
        <v>0.50019999999999998</v>
      </c>
      <c r="AC80">
        <v>0.20030000000000001</v>
      </c>
      <c r="AD80">
        <v>0.49690000000000001</v>
      </c>
      <c r="AE80">
        <v>0.62519999999999998</v>
      </c>
      <c r="AF80">
        <v>0.54110000000000003</v>
      </c>
      <c r="AG80">
        <v>0.50219999999999998</v>
      </c>
      <c r="AH80">
        <v>0.22589999999999999</v>
      </c>
      <c r="AI80">
        <v>0.20369999999999999</v>
      </c>
      <c r="AJ80">
        <v>0.20930000000000001</v>
      </c>
      <c r="AK80">
        <v>0.20180000000000001</v>
      </c>
      <c r="AL80">
        <v>0.51049999999999995</v>
      </c>
      <c r="AM80">
        <v>0.19700000000000001</v>
      </c>
      <c r="AN80">
        <v>1.05</v>
      </c>
      <c r="AO80">
        <v>0.93</v>
      </c>
      <c r="AP80">
        <v>0.94</v>
      </c>
      <c r="AQ80">
        <v>1.95E-2</v>
      </c>
      <c r="AR80">
        <v>0.99470000000000003</v>
      </c>
      <c r="AS80">
        <v>0.50570000000000004</v>
      </c>
      <c r="AT80">
        <v>6.7799999999999999E-2</v>
      </c>
      <c r="AU80">
        <v>0.52290000000000003</v>
      </c>
      <c r="AV80">
        <v>9.6699999999999994E-2</v>
      </c>
      <c r="AW80">
        <v>1.1191</v>
      </c>
      <c r="AX80">
        <v>0.19989999999999999</v>
      </c>
      <c r="AY80">
        <v>1.0282</v>
      </c>
      <c r="AZ80">
        <v>0.50829999999999997</v>
      </c>
      <c r="BA80">
        <v>0.49669999999999997</v>
      </c>
      <c r="BB80">
        <v>1.0097</v>
      </c>
      <c r="BC80">
        <v>1.056</v>
      </c>
      <c r="BD80">
        <v>-3.0999999999999999E-3</v>
      </c>
      <c r="BE80">
        <v>0.9819</v>
      </c>
      <c r="BF80">
        <v>0.19689999999999999</v>
      </c>
      <c r="BG80">
        <v>0.21329999999999999</v>
      </c>
      <c r="BH80">
        <v>1.0831999999999999</v>
      </c>
      <c r="BI80">
        <v>0.50019999999999998</v>
      </c>
      <c r="BJ80">
        <v>0.20030000000000001</v>
      </c>
      <c r="BK80">
        <v>0.49680000000000002</v>
      </c>
      <c r="BL80">
        <v>0.62419999999999998</v>
      </c>
      <c r="BM80">
        <v>0.54110000000000003</v>
      </c>
      <c r="BN80">
        <v>0.50209999999999999</v>
      </c>
      <c r="BO80">
        <v>0.2258</v>
      </c>
      <c r="BP80">
        <v>0.20930000000000001</v>
      </c>
      <c r="BQ80">
        <v>0.20180000000000001</v>
      </c>
      <c r="BR80">
        <v>0.51029999999999998</v>
      </c>
      <c r="BS80">
        <v>0.19700000000000001</v>
      </c>
    </row>
    <row r="81" spans="1:71" x14ac:dyDescent="0.4">
      <c r="A81" s="1" t="s">
        <v>194</v>
      </c>
      <c r="B81" s="1" t="s">
        <v>135</v>
      </c>
      <c r="C81" s="2">
        <v>45539.733194444445</v>
      </c>
      <c r="J81">
        <v>-4.0000000000000002E-4</v>
      </c>
      <c r="K81">
        <v>20.077300000000001</v>
      </c>
      <c r="L81">
        <v>9.5999999999999992E-3</v>
      </c>
      <c r="M81">
        <v>5.7500000000000002E-2</v>
      </c>
      <c r="N81">
        <v>1E-3</v>
      </c>
      <c r="O81">
        <v>-2.0000000000000001E-4</v>
      </c>
      <c r="P81">
        <v>0.94030000000000002</v>
      </c>
      <c r="Q81">
        <v>7.4999999999999997E-3</v>
      </c>
      <c r="R81">
        <v>4.8999999999999998E-3</v>
      </c>
      <c r="S81">
        <v>0.1249</v>
      </c>
      <c r="T81">
        <v>9.1999999999999998E-3</v>
      </c>
      <c r="U81">
        <v>502.21780000000001</v>
      </c>
      <c r="V81">
        <v>5.3900000000000003E-2</v>
      </c>
      <c r="W81">
        <v>5.8700000000000002E-2</v>
      </c>
      <c r="X81">
        <v>3.6347999999999998</v>
      </c>
      <c r="Y81">
        <v>3.7970999999999999</v>
      </c>
      <c r="Z81">
        <v>1.6199999999999999E-2</v>
      </c>
      <c r="AA81">
        <v>15.559699999999999</v>
      </c>
      <c r="AB81">
        <v>2.9142999999999999</v>
      </c>
      <c r="AC81">
        <v>0.64990000000000003</v>
      </c>
      <c r="AD81">
        <v>6.7999999999999996E-3</v>
      </c>
      <c r="AE81" t="s">
        <v>195</v>
      </c>
      <c r="AF81">
        <v>0.1062</v>
      </c>
      <c r="AG81">
        <v>-4.7000000000000002E-3</v>
      </c>
      <c r="AH81">
        <v>0.16930000000000001</v>
      </c>
      <c r="AI81">
        <v>8.9999999999999993E-3</v>
      </c>
      <c r="AJ81">
        <v>1.6999999999999999E-3</v>
      </c>
      <c r="AK81">
        <v>0.41249999999999998</v>
      </c>
      <c r="AL81">
        <v>2.92E-2</v>
      </c>
      <c r="AM81">
        <v>1.6918</v>
      </c>
      <c r="AN81">
        <v>1.03</v>
      </c>
      <c r="AO81">
        <v>0.97</v>
      </c>
      <c r="AP81">
        <v>0.98</v>
      </c>
      <c r="AQ81">
        <v>-8.0000000000000004E-4</v>
      </c>
      <c r="AR81">
        <v>20.077300000000001</v>
      </c>
      <c r="AS81">
        <v>9.5999999999999992E-3</v>
      </c>
      <c r="AT81">
        <v>5.7500000000000002E-2</v>
      </c>
      <c r="AU81">
        <v>1E-3</v>
      </c>
      <c r="AV81">
        <v>-2.0000000000000001E-4</v>
      </c>
      <c r="AW81">
        <v>0.94030000000000002</v>
      </c>
      <c r="AX81">
        <v>0</v>
      </c>
      <c r="AY81">
        <v>-2.8E-3</v>
      </c>
      <c r="AZ81">
        <v>0.1239</v>
      </c>
      <c r="BA81">
        <v>1.47E-2</v>
      </c>
      <c r="BB81">
        <v>502.21780000000001</v>
      </c>
      <c r="BC81">
        <v>5.3900000000000003E-2</v>
      </c>
      <c r="BD81">
        <v>5.8700000000000002E-2</v>
      </c>
      <c r="BE81">
        <v>3.5493999999999999</v>
      </c>
      <c r="BF81">
        <v>3.7970999999999999</v>
      </c>
      <c r="BG81">
        <v>1.6199999999999999E-2</v>
      </c>
      <c r="BH81">
        <v>15.559699999999999</v>
      </c>
      <c r="BI81">
        <v>2.9142999999999999</v>
      </c>
      <c r="BJ81">
        <v>0.64229999999999998</v>
      </c>
      <c r="BK81">
        <v>-2.7000000000000001E-3</v>
      </c>
      <c r="BL81">
        <v>255.0147</v>
      </c>
      <c r="BM81">
        <v>0.1113</v>
      </c>
      <c r="BN81">
        <v>-1.61E-2</v>
      </c>
      <c r="BO81">
        <v>0.1678</v>
      </c>
      <c r="BP81">
        <v>1.6999999999999999E-3</v>
      </c>
      <c r="BQ81">
        <v>0.41249999999999998</v>
      </c>
      <c r="BR81">
        <v>2.58E-2</v>
      </c>
      <c r="BS81">
        <v>1.6918</v>
      </c>
    </row>
    <row r="82" spans="1:71" x14ac:dyDescent="0.4">
      <c r="A82" s="1" t="s">
        <v>196</v>
      </c>
      <c r="B82" s="1" t="s">
        <v>135</v>
      </c>
      <c r="C82" s="2">
        <v>45539.734918981485</v>
      </c>
      <c r="J82">
        <v>1.9099999999999999E-2</v>
      </c>
      <c r="K82">
        <v>17.992599999999999</v>
      </c>
      <c r="L82">
        <v>0.48970000000000002</v>
      </c>
      <c r="M82">
        <v>0.14729999999999999</v>
      </c>
      <c r="N82">
        <v>0.51149999999999995</v>
      </c>
      <c r="O82">
        <v>0.1013</v>
      </c>
      <c r="P82">
        <v>1.8777999999999999</v>
      </c>
      <c r="Q82">
        <v>0.20810000000000001</v>
      </c>
      <c r="R82">
        <v>0.89229999999999998</v>
      </c>
      <c r="S82">
        <v>0.61860000000000004</v>
      </c>
      <c r="T82">
        <v>0.53120000000000001</v>
      </c>
      <c r="U82">
        <v>442.68130000000002</v>
      </c>
      <c r="V82">
        <v>1.0638000000000001</v>
      </c>
      <c r="W82">
        <v>5.1900000000000002E-2</v>
      </c>
      <c r="X82">
        <v>4.2198000000000002</v>
      </c>
      <c r="Y82">
        <v>3.5851000000000002</v>
      </c>
      <c r="Z82">
        <v>0.20549999999999999</v>
      </c>
      <c r="AA82">
        <v>14.858499999999999</v>
      </c>
      <c r="AB82">
        <v>3.0687000000000002</v>
      </c>
      <c r="AC82">
        <v>0.77500000000000002</v>
      </c>
      <c r="AD82">
        <v>0.51739999999999997</v>
      </c>
      <c r="AE82" t="s">
        <v>197</v>
      </c>
      <c r="AF82">
        <v>0.5141</v>
      </c>
      <c r="AG82">
        <v>0.42620000000000002</v>
      </c>
      <c r="AH82">
        <v>0.37580000000000002</v>
      </c>
      <c r="AI82">
        <v>0.20430000000000001</v>
      </c>
      <c r="AJ82">
        <v>0.2074</v>
      </c>
      <c r="AK82">
        <v>0.57169999999999999</v>
      </c>
      <c r="AL82">
        <v>0.54690000000000005</v>
      </c>
      <c r="AM82">
        <v>1.6565000000000001</v>
      </c>
      <c r="AN82">
        <v>1.03</v>
      </c>
      <c r="AO82">
        <v>0.97</v>
      </c>
      <c r="AP82">
        <v>0.98</v>
      </c>
      <c r="AQ82">
        <v>1.8800000000000001E-2</v>
      </c>
      <c r="AR82">
        <v>17.992599999999999</v>
      </c>
      <c r="AS82">
        <v>0.48970000000000002</v>
      </c>
      <c r="AT82">
        <v>0.14729999999999999</v>
      </c>
      <c r="AU82">
        <v>0.51149999999999995</v>
      </c>
      <c r="AV82">
        <v>0.1013</v>
      </c>
      <c r="AW82">
        <v>1.8777999999999999</v>
      </c>
      <c r="AX82">
        <v>0.20150000000000001</v>
      </c>
      <c r="AY82">
        <v>0.88549999999999995</v>
      </c>
      <c r="AZ82">
        <v>0.61760000000000004</v>
      </c>
      <c r="BA82">
        <v>0.53610000000000002</v>
      </c>
      <c r="BB82">
        <v>442.68130000000002</v>
      </c>
      <c r="BC82">
        <v>1.0638000000000001</v>
      </c>
      <c r="BD82">
        <v>5.1900000000000002E-2</v>
      </c>
      <c r="BE82">
        <v>4.1445999999999996</v>
      </c>
      <c r="BF82">
        <v>3.5851000000000002</v>
      </c>
      <c r="BG82">
        <v>0.20549999999999999</v>
      </c>
      <c r="BH82">
        <v>14.858499999999999</v>
      </c>
      <c r="BI82">
        <v>3.0687000000000002</v>
      </c>
      <c r="BJ82">
        <v>0.76829999999999998</v>
      </c>
      <c r="BK82">
        <v>0.50900000000000001</v>
      </c>
      <c r="BL82">
        <v>226.76</v>
      </c>
      <c r="BM82">
        <v>0.51849999999999996</v>
      </c>
      <c r="BN82">
        <v>0.41599999999999998</v>
      </c>
      <c r="BO82">
        <v>0.37440000000000001</v>
      </c>
      <c r="BP82">
        <v>0.2074</v>
      </c>
      <c r="BQ82">
        <v>0.57169999999999999</v>
      </c>
      <c r="BR82">
        <v>0.54369999999999996</v>
      </c>
      <c r="BS82">
        <v>1.6565000000000001</v>
      </c>
    </row>
    <row r="83" spans="1:71" x14ac:dyDescent="0.4">
      <c r="A83" s="1" t="s">
        <v>198</v>
      </c>
      <c r="B83" s="1" t="s">
        <v>135</v>
      </c>
      <c r="C83" s="2">
        <v>45539.736655092594</v>
      </c>
      <c r="J83">
        <v>2.7000000000000001E-3</v>
      </c>
      <c r="K83">
        <v>98.746099999999998</v>
      </c>
      <c r="L83">
        <v>1.9900000000000001E-2</v>
      </c>
      <c r="M83">
        <v>0.42849999999999999</v>
      </c>
      <c r="N83">
        <v>5.1000000000000004E-3</v>
      </c>
      <c r="O83">
        <v>-2.0000000000000001E-4</v>
      </c>
      <c r="P83">
        <v>4.2545999999999999</v>
      </c>
      <c r="Q83">
        <v>4.07E-2</v>
      </c>
      <c r="R83">
        <v>2.3699999999999999E-2</v>
      </c>
      <c r="S83">
        <v>0.61650000000000005</v>
      </c>
      <c r="T83">
        <v>6.9199999999999998E-2</v>
      </c>
      <c r="U83" t="s">
        <v>199</v>
      </c>
      <c r="V83">
        <v>0.29310000000000003</v>
      </c>
      <c r="W83">
        <v>0.29310000000000003</v>
      </c>
      <c r="X83">
        <v>16.7897</v>
      </c>
      <c r="Y83">
        <v>18.773299999999999</v>
      </c>
      <c r="Z83">
        <v>2.4299999999999999E-2</v>
      </c>
      <c r="AA83">
        <v>74.805000000000007</v>
      </c>
      <c r="AB83">
        <v>14.151300000000001</v>
      </c>
      <c r="AC83">
        <v>3.0731000000000002</v>
      </c>
      <c r="AD83">
        <v>0.1067</v>
      </c>
      <c r="AE83" t="s">
        <v>200</v>
      </c>
      <c r="AF83">
        <v>0.1138</v>
      </c>
      <c r="AG83">
        <v>-2.8500000000000001E-2</v>
      </c>
      <c r="AH83">
        <v>0.37809999999999999</v>
      </c>
      <c r="AI83">
        <v>4.2500000000000003E-2</v>
      </c>
      <c r="AJ83">
        <v>8.6E-3</v>
      </c>
      <c r="AK83">
        <v>1.7177</v>
      </c>
      <c r="AL83">
        <v>0.17130000000000001</v>
      </c>
      <c r="AM83">
        <v>7.8757000000000001</v>
      </c>
      <c r="AN83">
        <v>0.97</v>
      </c>
      <c r="AO83">
        <v>0.9</v>
      </c>
      <c r="AP83">
        <v>0.91</v>
      </c>
      <c r="AQ83">
        <v>8.9999999999999998E-4</v>
      </c>
      <c r="AR83">
        <v>98.746099999999998</v>
      </c>
      <c r="AS83">
        <v>1.9900000000000001E-2</v>
      </c>
      <c r="AT83">
        <v>0.42849999999999999</v>
      </c>
      <c r="AU83">
        <v>5.1000000000000004E-3</v>
      </c>
      <c r="AV83">
        <v>-2.0000000000000001E-4</v>
      </c>
      <c r="AW83">
        <v>4.2545999999999999</v>
      </c>
      <c r="AX83">
        <v>7.1999999999999998E-3</v>
      </c>
      <c r="AY83">
        <v>-1.0800000000000001E-2</v>
      </c>
      <c r="AZ83">
        <v>0.61129999999999995</v>
      </c>
      <c r="BA83">
        <v>9.3799999999999994E-2</v>
      </c>
      <c r="BB83">
        <v>2237.1453000000001</v>
      </c>
      <c r="BC83">
        <v>0.29310000000000003</v>
      </c>
      <c r="BD83">
        <v>0.29310000000000003</v>
      </c>
      <c r="BE83">
        <v>16.409400000000002</v>
      </c>
      <c r="BF83">
        <v>18.773299999999999</v>
      </c>
      <c r="BG83">
        <v>2.4299999999999999E-2</v>
      </c>
      <c r="BH83">
        <v>74.805000000000007</v>
      </c>
      <c r="BI83">
        <v>14.151300000000001</v>
      </c>
      <c r="BJ83">
        <v>3.0396000000000001</v>
      </c>
      <c r="BK83">
        <v>6.4000000000000001E-2</v>
      </c>
      <c r="BL83">
        <v>1192.7493999999999</v>
      </c>
      <c r="BM83">
        <v>0.1361</v>
      </c>
      <c r="BN83">
        <v>-8.0500000000000002E-2</v>
      </c>
      <c r="BO83">
        <v>0.37090000000000001</v>
      </c>
      <c r="BP83">
        <v>8.6E-3</v>
      </c>
      <c r="BQ83">
        <v>1.7177</v>
      </c>
      <c r="BR83">
        <v>0.15640000000000001</v>
      </c>
      <c r="BS83">
        <v>7.8757000000000001</v>
      </c>
    </row>
    <row r="84" spans="1:71" x14ac:dyDescent="0.4">
      <c r="A84" s="1" t="s">
        <v>201</v>
      </c>
      <c r="B84" s="1" t="s">
        <v>135</v>
      </c>
      <c r="C84" s="2">
        <v>45539.738391203704</v>
      </c>
      <c r="J84">
        <v>1.6999999999999999E-3</v>
      </c>
      <c r="K84">
        <v>98.935000000000002</v>
      </c>
      <c r="L84">
        <v>1.7399999999999999E-2</v>
      </c>
      <c r="M84">
        <v>0.41930000000000001</v>
      </c>
      <c r="N84">
        <v>5.1000000000000004E-3</v>
      </c>
      <c r="O84">
        <v>-1E-4</v>
      </c>
      <c r="P84">
        <v>4.2264999999999997</v>
      </c>
      <c r="Q84">
        <v>4.0399999999999998E-2</v>
      </c>
      <c r="R84">
        <v>1.95E-2</v>
      </c>
      <c r="S84">
        <v>0.60929999999999995</v>
      </c>
      <c r="T84">
        <v>6.6299999999999998E-2</v>
      </c>
      <c r="U84" t="s">
        <v>202</v>
      </c>
      <c r="V84">
        <v>0.28360000000000002</v>
      </c>
      <c r="W84">
        <v>0.29210000000000003</v>
      </c>
      <c r="X84">
        <v>16.673999999999999</v>
      </c>
      <c r="Y84">
        <v>18.7197</v>
      </c>
      <c r="Z84">
        <v>1.8700000000000001E-2</v>
      </c>
      <c r="AA84">
        <v>74.771699999999996</v>
      </c>
      <c r="AB84">
        <v>14.074199999999999</v>
      </c>
      <c r="AC84">
        <v>2.9504999999999999</v>
      </c>
      <c r="AD84">
        <v>0.1004</v>
      </c>
      <c r="AE84" t="s">
        <v>203</v>
      </c>
      <c r="AF84">
        <v>0.1103</v>
      </c>
      <c r="AG84">
        <v>-2.93E-2</v>
      </c>
      <c r="AH84">
        <v>0.34860000000000002</v>
      </c>
      <c r="AI84">
        <v>4.07E-2</v>
      </c>
      <c r="AJ84">
        <v>8.5000000000000006E-3</v>
      </c>
      <c r="AK84">
        <v>1.6615</v>
      </c>
      <c r="AL84">
        <v>0.17119999999999999</v>
      </c>
      <c r="AM84">
        <v>7.7313999999999998</v>
      </c>
      <c r="AN84">
        <v>0.97</v>
      </c>
      <c r="AO84">
        <v>0.9</v>
      </c>
      <c r="AP84">
        <v>0.91</v>
      </c>
      <c r="AQ84">
        <v>-2.0000000000000001E-4</v>
      </c>
      <c r="AR84">
        <v>98.935000000000002</v>
      </c>
      <c r="AS84">
        <v>1.7399999999999999E-2</v>
      </c>
      <c r="AT84">
        <v>0.41930000000000001</v>
      </c>
      <c r="AU84">
        <v>5.1000000000000004E-3</v>
      </c>
      <c r="AV84">
        <v>-1E-4</v>
      </c>
      <c r="AW84">
        <v>4.2264999999999997</v>
      </c>
      <c r="AX84">
        <v>6.7000000000000002E-3</v>
      </c>
      <c r="AY84">
        <v>-1.52E-2</v>
      </c>
      <c r="AZ84">
        <v>0.60409999999999997</v>
      </c>
      <c r="BA84">
        <v>9.0999999999999998E-2</v>
      </c>
      <c r="BB84">
        <v>2246.3229999999999</v>
      </c>
      <c r="BC84">
        <v>0.28360000000000002</v>
      </c>
      <c r="BD84">
        <v>0.29210000000000003</v>
      </c>
      <c r="BE84">
        <v>16.292100000000001</v>
      </c>
      <c r="BF84">
        <v>18.7197</v>
      </c>
      <c r="BG84">
        <v>1.8700000000000001E-2</v>
      </c>
      <c r="BH84">
        <v>74.771699999999996</v>
      </c>
      <c r="BI84">
        <v>14.074199999999999</v>
      </c>
      <c r="BJ84">
        <v>2.9167999999999998</v>
      </c>
      <c r="BK84">
        <v>5.7599999999999998E-2</v>
      </c>
      <c r="BL84">
        <v>1188.2367999999999</v>
      </c>
      <c r="BM84">
        <v>0.13270000000000001</v>
      </c>
      <c r="BN84">
        <v>-8.14E-2</v>
      </c>
      <c r="BO84">
        <v>0.34139999999999998</v>
      </c>
      <c r="BP84">
        <v>8.5000000000000006E-3</v>
      </c>
      <c r="BQ84">
        <v>1.6615</v>
      </c>
      <c r="BR84">
        <v>0.15620000000000001</v>
      </c>
      <c r="BS84">
        <v>7.7313999999999998</v>
      </c>
    </row>
    <row r="85" spans="1:71" x14ac:dyDescent="0.4">
      <c r="A85" s="1" t="s">
        <v>204</v>
      </c>
      <c r="B85" s="1" t="s">
        <v>135</v>
      </c>
      <c r="C85" s="2">
        <v>45539.740127314813</v>
      </c>
      <c r="J85">
        <v>0.1043</v>
      </c>
      <c r="K85">
        <v>89.679599999999994</v>
      </c>
      <c r="L85">
        <v>2.3113999999999999</v>
      </c>
      <c r="M85">
        <v>0.86799999999999999</v>
      </c>
      <c r="N85">
        <v>2.6356999999999999</v>
      </c>
      <c r="O85">
        <v>0.49390000000000001</v>
      </c>
      <c r="P85">
        <v>8.5937000000000001</v>
      </c>
      <c r="Q85">
        <v>1.0031000000000001</v>
      </c>
      <c r="R85">
        <v>4.3780000000000001</v>
      </c>
      <c r="S85">
        <v>3.0592999999999999</v>
      </c>
      <c r="T85">
        <v>2.8022</v>
      </c>
      <c r="U85" t="s">
        <v>205</v>
      </c>
      <c r="V85">
        <v>5.6395999999999997</v>
      </c>
      <c r="W85">
        <v>0.27450000000000002</v>
      </c>
      <c r="X85">
        <v>19.797999999999998</v>
      </c>
      <c r="Y85">
        <v>17.0062</v>
      </c>
      <c r="Z85">
        <v>0.98819999999999997</v>
      </c>
      <c r="AA85">
        <v>75.8416</v>
      </c>
      <c r="AB85">
        <v>14.859</v>
      </c>
      <c r="AC85">
        <v>3.6757</v>
      </c>
      <c r="AD85">
        <v>2.5703999999999998</v>
      </c>
      <c r="AE85" t="s">
        <v>206</v>
      </c>
      <c r="AF85">
        <v>2.0331999999999999</v>
      </c>
      <c r="AG85">
        <v>1.8888</v>
      </c>
      <c r="AH85">
        <v>1.4118999999999999</v>
      </c>
      <c r="AI85">
        <v>0.95679999999999998</v>
      </c>
      <c r="AJ85">
        <v>1.0745</v>
      </c>
      <c r="AK85">
        <v>2.4916999999999998</v>
      </c>
      <c r="AL85">
        <v>2.7515999999999998</v>
      </c>
      <c r="AM85">
        <v>7.6548999999999996</v>
      </c>
      <c r="AN85">
        <v>0.98</v>
      </c>
      <c r="AO85">
        <v>0.85</v>
      </c>
      <c r="AP85">
        <v>0.85</v>
      </c>
      <c r="AQ85">
        <v>0.1026</v>
      </c>
      <c r="AR85">
        <v>89.679599999999994</v>
      </c>
      <c r="AS85">
        <v>2.3113999999999999</v>
      </c>
      <c r="AT85">
        <v>0.86799999999999999</v>
      </c>
      <c r="AU85">
        <v>2.6356999999999999</v>
      </c>
      <c r="AV85">
        <v>0.49390000000000001</v>
      </c>
      <c r="AW85">
        <v>8.5937000000000001</v>
      </c>
      <c r="AX85">
        <v>0.97330000000000005</v>
      </c>
      <c r="AY85">
        <v>4.3474000000000004</v>
      </c>
      <c r="AZ85">
        <v>3.0545</v>
      </c>
      <c r="BA85">
        <v>2.8241000000000001</v>
      </c>
      <c r="BB85">
        <v>1986.9768999999999</v>
      </c>
      <c r="BC85">
        <v>5.6395999999999997</v>
      </c>
      <c r="BD85">
        <v>0.27450000000000002</v>
      </c>
      <c r="BE85">
        <v>19.4602</v>
      </c>
      <c r="BF85">
        <v>17.0062</v>
      </c>
      <c r="BG85">
        <v>0.98819999999999997</v>
      </c>
      <c r="BH85">
        <v>75.8416</v>
      </c>
      <c r="BI85">
        <v>14.859</v>
      </c>
      <c r="BJ85">
        <v>3.6459000000000001</v>
      </c>
      <c r="BK85">
        <v>2.5325000000000002</v>
      </c>
      <c r="BL85">
        <v>1067.7756999999999</v>
      </c>
      <c r="BM85">
        <v>2.0531000000000001</v>
      </c>
      <c r="BN85">
        <v>1.8424</v>
      </c>
      <c r="BO85">
        <v>1.4054</v>
      </c>
      <c r="BP85">
        <v>1.0745</v>
      </c>
      <c r="BQ85">
        <v>2.4916999999999998</v>
      </c>
      <c r="BR85">
        <v>2.7374000000000001</v>
      </c>
      <c r="BS85">
        <v>7.6548999999999996</v>
      </c>
    </row>
    <row r="86" spans="1:71" x14ac:dyDescent="0.4">
      <c r="A86" s="1" t="s">
        <v>207</v>
      </c>
      <c r="B86" s="1" t="s">
        <v>135</v>
      </c>
      <c r="C86" s="2">
        <v>45539.741863425923</v>
      </c>
      <c r="J86">
        <v>0.10390000000000001</v>
      </c>
      <c r="K86">
        <v>88.864699999999999</v>
      </c>
      <c r="L86">
        <v>2.3193999999999999</v>
      </c>
      <c r="M86">
        <v>0.87239999999999995</v>
      </c>
      <c r="N86">
        <v>2.5825</v>
      </c>
      <c r="O86">
        <v>0.51180000000000003</v>
      </c>
      <c r="P86">
        <v>8.5546000000000006</v>
      </c>
      <c r="Q86">
        <v>0.99409999999999998</v>
      </c>
      <c r="R86">
        <v>4.391</v>
      </c>
      <c r="S86">
        <v>3.0489999999999999</v>
      </c>
      <c r="T86">
        <v>2.7968000000000002</v>
      </c>
      <c r="U86" t="s">
        <v>208</v>
      </c>
      <c r="V86">
        <v>5.3497000000000003</v>
      </c>
      <c r="W86">
        <v>0.2616</v>
      </c>
      <c r="X86">
        <v>19.7775</v>
      </c>
      <c r="Y86">
        <v>17.683399999999999</v>
      </c>
      <c r="Z86">
        <v>0.98980000000000001</v>
      </c>
      <c r="AA86">
        <v>72.270099999999999</v>
      </c>
      <c r="AB86">
        <v>14.7926</v>
      </c>
      <c r="AC86">
        <v>3.6545999999999998</v>
      </c>
      <c r="AD86">
        <v>2.5644</v>
      </c>
      <c r="AE86" t="s">
        <v>209</v>
      </c>
      <c r="AF86">
        <v>2.0659999999999998</v>
      </c>
      <c r="AG86">
        <v>1.8988</v>
      </c>
      <c r="AH86">
        <v>1.4247000000000001</v>
      </c>
      <c r="AI86">
        <v>0.96030000000000004</v>
      </c>
      <c r="AJ86">
        <v>1.0589999999999999</v>
      </c>
      <c r="AK86">
        <v>2.4899</v>
      </c>
      <c r="AL86">
        <v>2.7435</v>
      </c>
      <c r="AM86">
        <v>7.625</v>
      </c>
      <c r="AN86">
        <v>0.98</v>
      </c>
      <c r="AO86">
        <v>0.91</v>
      </c>
      <c r="AP86">
        <v>0.91</v>
      </c>
      <c r="AQ86">
        <v>0.1022</v>
      </c>
      <c r="AR86">
        <v>88.864699999999999</v>
      </c>
      <c r="AS86">
        <v>2.3193999999999999</v>
      </c>
      <c r="AT86">
        <v>0.87239999999999995</v>
      </c>
      <c r="AU86">
        <v>2.5825</v>
      </c>
      <c r="AV86">
        <v>0.51180000000000003</v>
      </c>
      <c r="AW86">
        <v>8.5546000000000006</v>
      </c>
      <c r="AX86">
        <v>0.96379999999999999</v>
      </c>
      <c r="AY86">
        <v>4.3597999999999999</v>
      </c>
      <c r="AZ86">
        <v>3.0440999999999998</v>
      </c>
      <c r="BA86">
        <v>2.8191000000000002</v>
      </c>
      <c r="BB86">
        <v>2019.28</v>
      </c>
      <c r="BC86">
        <v>5.3497000000000003</v>
      </c>
      <c r="BD86">
        <v>0.2616</v>
      </c>
      <c r="BE86">
        <v>19.434200000000001</v>
      </c>
      <c r="BF86">
        <v>17.683399999999999</v>
      </c>
      <c r="BG86">
        <v>0.98980000000000001</v>
      </c>
      <c r="BH86">
        <v>72.270099999999999</v>
      </c>
      <c r="BI86">
        <v>14.7926</v>
      </c>
      <c r="BJ86">
        <v>3.6242999999999999</v>
      </c>
      <c r="BK86">
        <v>2.5257000000000001</v>
      </c>
      <c r="BL86">
        <v>1065.0642</v>
      </c>
      <c r="BM86">
        <v>2.0861999999999998</v>
      </c>
      <c r="BN86">
        <v>1.8514999999999999</v>
      </c>
      <c r="BO86">
        <v>1.4179999999999999</v>
      </c>
      <c r="BP86">
        <v>1.0589999999999999</v>
      </c>
      <c r="BQ86">
        <v>2.4899</v>
      </c>
      <c r="BR86">
        <v>2.7290999999999999</v>
      </c>
      <c r="BS86">
        <v>7.625</v>
      </c>
    </row>
    <row r="87" spans="1:71" x14ac:dyDescent="0.4">
      <c r="A87" s="1" t="s">
        <v>116</v>
      </c>
      <c r="B87" s="1" t="s">
        <v>117</v>
      </c>
      <c r="C87" s="2">
        <v>45539.74359953704</v>
      </c>
      <c r="J87">
        <v>0</v>
      </c>
      <c r="K87">
        <v>3.3999999999999998E-3</v>
      </c>
      <c r="L87">
        <v>9.7000000000000003E-3</v>
      </c>
      <c r="M87">
        <v>-3.4000000000000002E-2</v>
      </c>
      <c r="N87">
        <v>1E-4</v>
      </c>
      <c r="O87">
        <v>0</v>
      </c>
      <c r="P87">
        <v>4.0000000000000002E-4</v>
      </c>
      <c r="Q87">
        <v>1E-4</v>
      </c>
      <c r="R87">
        <v>-2.9999999999999997E-4</v>
      </c>
      <c r="S87">
        <v>-1E-4</v>
      </c>
      <c r="T87">
        <v>-1.1999999999999999E-3</v>
      </c>
      <c r="U87">
        <v>5.9299999999999999E-2</v>
      </c>
      <c r="V87">
        <v>1.2999999999999999E-2</v>
      </c>
      <c r="W87">
        <v>-4.1999999999999997E-3</v>
      </c>
      <c r="X87">
        <v>1.3599999999999999E-2</v>
      </c>
      <c r="Y87">
        <v>5.9999999999999995E-4</v>
      </c>
      <c r="Z87">
        <v>8.8000000000000005E-3</v>
      </c>
      <c r="AA87">
        <v>1.1000000000000001E-3</v>
      </c>
      <c r="AB87">
        <v>-5.0000000000000001E-4</v>
      </c>
      <c r="AC87">
        <v>3.0999999999999999E-3</v>
      </c>
      <c r="AD87">
        <v>-1.1299999999999999E-2</v>
      </c>
      <c r="AE87">
        <v>0.15060000000000001</v>
      </c>
      <c r="AF87">
        <v>0.1196</v>
      </c>
      <c r="AG87">
        <v>1.4500000000000001E-2</v>
      </c>
      <c r="AH87">
        <v>2.5100000000000001E-2</v>
      </c>
      <c r="AI87">
        <v>8.0000000000000004E-4</v>
      </c>
      <c r="AJ87">
        <v>0</v>
      </c>
      <c r="AK87">
        <v>5.0000000000000001E-4</v>
      </c>
      <c r="AL87">
        <v>1E-4</v>
      </c>
      <c r="AM87">
        <v>-6.9999999999999999E-4</v>
      </c>
      <c r="AN87">
        <v>1.04</v>
      </c>
      <c r="AO87">
        <v>1</v>
      </c>
      <c r="AP87">
        <v>1.01</v>
      </c>
      <c r="AQ87">
        <v>0</v>
      </c>
      <c r="AR87">
        <v>3.3999999999999998E-3</v>
      </c>
      <c r="AS87">
        <v>9.7000000000000003E-3</v>
      </c>
      <c r="AT87">
        <v>-3.4000000000000002E-2</v>
      </c>
      <c r="AU87">
        <v>1E-4</v>
      </c>
      <c r="AV87">
        <v>0</v>
      </c>
      <c r="AW87">
        <v>4.0000000000000002E-4</v>
      </c>
      <c r="AX87">
        <v>1E-4</v>
      </c>
      <c r="AY87">
        <v>-2.9999999999999997E-4</v>
      </c>
      <c r="AZ87">
        <v>-1E-4</v>
      </c>
      <c r="BA87">
        <v>-1.1999999999999999E-3</v>
      </c>
      <c r="BB87">
        <v>5.9299999999999999E-2</v>
      </c>
      <c r="BC87">
        <v>1.2999999999999999E-2</v>
      </c>
      <c r="BD87">
        <v>-4.1999999999999997E-3</v>
      </c>
      <c r="BE87">
        <v>1.35E-2</v>
      </c>
      <c r="BF87">
        <v>5.9999999999999995E-4</v>
      </c>
      <c r="BG87">
        <v>8.8000000000000005E-3</v>
      </c>
      <c r="BH87">
        <v>1.1000000000000001E-3</v>
      </c>
      <c r="BI87">
        <v>-5.0000000000000001E-4</v>
      </c>
      <c r="BJ87">
        <v>3.0999999999999999E-3</v>
      </c>
      <c r="BK87">
        <v>-1.1299999999999999E-2</v>
      </c>
      <c r="BL87">
        <v>0.15060000000000001</v>
      </c>
      <c r="BM87">
        <v>0.1196</v>
      </c>
      <c r="BN87">
        <v>1.4500000000000001E-2</v>
      </c>
      <c r="BO87">
        <v>2.5100000000000001E-2</v>
      </c>
      <c r="BP87">
        <v>0</v>
      </c>
      <c r="BQ87">
        <v>5.0000000000000001E-4</v>
      </c>
      <c r="BR87">
        <v>1E-4</v>
      </c>
      <c r="BS87">
        <v>-6.9999999999999999E-4</v>
      </c>
    </row>
    <row r="88" spans="1:71" x14ac:dyDescent="0.4">
      <c r="A88" s="1" t="s">
        <v>118</v>
      </c>
      <c r="B88" s="1" t="s">
        <v>117</v>
      </c>
      <c r="C88" s="2">
        <v>45539.745335648149</v>
      </c>
      <c r="J88">
        <v>1E-4</v>
      </c>
      <c r="K88">
        <v>6.1000000000000004E-3</v>
      </c>
      <c r="L88">
        <v>6.6E-3</v>
      </c>
      <c r="M88">
        <v>-3.56E-2</v>
      </c>
      <c r="N88">
        <v>-1E-4</v>
      </c>
      <c r="O88">
        <v>-2.0000000000000001E-4</v>
      </c>
      <c r="P88">
        <v>-2.5000000000000001E-3</v>
      </c>
      <c r="Q88">
        <v>1E-4</v>
      </c>
      <c r="R88">
        <v>-2.0000000000000001E-4</v>
      </c>
      <c r="S88">
        <v>-1E-4</v>
      </c>
      <c r="T88">
        <v>-8.9999999999999998E-4</v>
      </c>
      <c r="U88">
        <v>2.1499999999999998E-2</v>
      </c>
      <c r="V88">
        <v>3.1099999999999999E-2</v>
      </c>
      <c r="W88">
        <v>-1.8E-3</v>
      </c>
      <c r="X88">
        <v>1.35E-2</v>
      </c>
      <c r="Y88">
        <v>0</v>
      </c>
      <c r="Z88">
        <v>5.5999999999999999E-3</v>
      </c>
      <c r="AA88">
        <v>-6.9999999999999999E-4</v>
      </c>
      <c r="AB88">
        <v>-1.2999999999999999E-3</v>
      </c>
      <c r="AC88">
        <v>-8.9999999999999998E-4</v>
      </c>
      <c r="AD88">
        <v>-9.2999999999999992E-3</v>
      </c>
      <c r="AE88">
        <v>0.1129</v>
      </c>
      <c r="AF88">
        <v>0.11</v>
      </c>
      <c r="AG88">
        <v>4.7000000000000002E-3</v>
      </c>
      <c r="AH88">
        <v>2.6100000000000002E-2</v>
      </c>
      <c r="AI88">
        <v>-6.9999999999999999E-4</v>
      </c>
      <c r="AJ88">
        <v>0</v>
      </c>
      <c r="AK88">
        <v>2.0000000000000001E-4</v>
      </c>
      <c r="AL88">
        <v>-2.9999999999999997E-4</v>
      </c>
      <c r="AM88">
        <v>-8.0000000000000004E-4</v>
      </c>
      <c r="AN88">
        <v>1.04</v>
      </c>
      <c r="AO88">
        <v>0.99</v>
      </c>
      <c r="AP88">
        <v>1</v>
      </c>
      <c r="AQ88">
        <v>1E-4</v>
      </c>
      <c r="AR88">
        <v>6.1000000000000004E-3</v>
      </c>
      <c r="AS88">
        <v>6.6E-3</v>
      </c>
      <c r="AT88">
        <v>-3.56E-2</v>
      </c>
      <c r="AU88">
        <v>-1E-4</v>
      </c>
      <c r="AV88">
        <v>-2.0000000000000001E-4</v>
      </c>
      <c r="AW88">
        <v>-2.5000000000000001E-3</v>
      </c>
      <c r="AX88">
        <v>1E-4</v>
      </c>
      <c r="AY88">
        <v>-2.0000000000000001E-4</v>
      </c>
      <c r="AZ88">
        <v>-1E-4</v>
      </c>
      <c r="BA88">
        <v>-8.9999999999999998E-4</v>
      </c>
      <c r="BB88">
        <v>2.1499999999999998E-2</v>
      </c>
      <c r="BC88">
        <v>3.1099999999999999E-2</v>
      </c>
      <c r="BD88">
        <v>-1.8E-3</v>
      </c>
      <c r="BE88">
        <v>1.35E-2</v>
      </c>
      <c r="BF88">
        <v>0</v>
      </c>
      <c r="BG88">
        <v>5.5999999999999999E-3</v>
      </c>
      <c r="BH88">
        <v>-6.9999999999999999E-4</v>
      </c>
      <c r="BI88">
        <v>-1.2999999999999999E-3</v>
      </c>
      <c r="BJ88">
        <v>-8.9999999999999998E-4</v>
      </c>
      <c r="BK88">
        <v>-9.2999999999999992E-3</v>
      </c>
      <c r="BL88">
        <v>0.1129</v>
      </c>
      <c r="BM88">
        <v>0.11</v>
      </c>
      <c r="BN88">
        <v>4.7000000000000002E-3</v>
      </c>
      <c r="BO88">
        <v>2.6100000000000002E-2</v>
      </c>
      <c r="BP88">
        <v>0</v>
      </c>
      <c r="BQ88">
        <v>2.0000000000000001E-4</v>
      </c>
      <c r="BR88">
        <v>-2.9999999999999997E-4</v>
      </c>
      <c r="BS88">
        <v>-8.0000000000000004E-4</v>
      </c>
    </row>
    <row r="89" spans="1:71" x14ac:dyDescent="0.4">
      <c r="A89" s="1" t="s">
        <v>134</v>
      </c>
      <c r="B89" s="1" t="s">
        <v>117</v>
      </c>
      <c r="C89" s="2">
        <v>45539.747083333335</v>
      </c>
      <c r="J89">
        <v>5.0252999999999997</v>
      </c>
      <c r="K89">
        <v>5.0395000000000003</v>
      </c>
      <c r="L89">
        <v>5.0335999999999999</v>
      </c>
      <c r="M89">
        <v>4.9730999999999996</v>
      </c>
      <c r="N89">
        <v>5.0941999999999998</v>
      </c>
      <c r="O89">
        <v>5.0928000000000004</v>
      </c>
      <c r="P89">
        <v>5.0176999999999996</v>
      </c>
      <c r="Q89">
        <v>5.0101000000000004</v>
      </c>
      <c r="R89">
        <v>5.1128999999999998</v>
      </c>
      <c r="S89">
        <v>5.0782999999999996</v>
      </c>
      <c r="T89">
        <v>5.0248999999999997</v>
      </c>
      <c r="U89">
        <v>5.0829000000000004</v>
      </c>
      <c r="V89">
        <v>5.0155000000000003</v>
      </c>
      <c r="W89">
        <v>5.0960000000000001</v>
      </c>
      <c r="X89">
        <v>4.8970000000000002</v>
      </c>
      <c r="Y89">
        <v>5.0795000000000003</v>
      </c>
      <c r="Z89">
        <v>5.2270000000000003</v>
      </c>
      <c r="AA89">
        <v>4.9965000000000002</v>
      </c>
      <c r="AB89">
        <v>5.0617999999999999</v>
      </c>
      <c r="AC89">
        <v>5.0208000000000004</v>
      </c>
      <c r="AD89">
        <v>5.1612999999999998</v>
      </c>
      <c r="AE89">
        <v>5.0945999999999998</v>
      </c>
      <c r="AF89">
        <v>5.0303000000000004</v>
      </c>
      <c r="AG89">
        <v>5.0285000000000002</v>
      </c>
      <c r="AH89">
        <v>4.9756</v>
      </c>
      <c r="AI89">
        <v>5.0663</v>
      </c>
      <c r="AJ89">
        <v>5.1215000000000002</v>
      </c>
      <c r="AK89">
        <v>5.0269000000000004</v>
      </c>
      <c r="AL89">
        <v>5.0744999999999996</v>
      </c>
      <c r="AM89">
        <v>4.9931999999999999</v>
      </c>
      <c r="AN89">
        <v>1.05</v>
      </c>
      <c r="AO89">
        <v>0.98</v>
      </c>
      <c r="AP89">
        <v>0.99</v>
      </c>
      <c r="AQ89">
        <v>5.0247999999999999</v>
      </c>
      <c r="AR89">
        <v>5.0395000000000003</v>
      </c>
      <c r="AS89">
        <v>5.0335999999999999</v>
      </c>
      <c r="AT89">
        <v>4.9730999999999996</v>
      </c>
      <c r="AU89">
        <v>5.0941999999999998</v>
      </c>
      <c r="AV89">
        <v>5.0928000000000004</v>
      </c>
      <c r="AW89">
        <v>5.0176999999999996</v>
      </c>
      <c r="AX89">
        <v>5.01</v>
      </c>
      <c r="AY89">
        <v>5.1124999999999998</v>
      </c>
      <c r="AZ89">
        <v>5.0769000000000002</v>
      </c>
      <c r="BA89">
        <v>5.0248999999999997</v>
      </c>
      <c r="BB89">
        <v>5.0829000000000004</v>
      </c>
      <c r="BC89">
        <v>5.0155000000000003</v>
      </c>
      <c r="BD89">
        <v>5.0960000000000001</v>
      </c>
      <c r="BE89">
        <v>4.8960999999999997</v>
      </c>
      <c r="BF89">
        <v>5.0795000000000003</v>
      </c>
      <c r="BG89">
        <v>5.2270000000000003</v>
      </c>
      <c r="BH89">
        <v>4.9965000000000002</v>
      </c>
      <c r="BI89">
        <v>5.0617999999999999</v>
      </c>
      <c r="BJ89">
        <v>5.0208000000000004</v>
      </c>
      <c r="BK89">
        <v>5.1604999999999999</v>
      </c>
      <c r="BL89">
        <v>5.0671999999999997</v>
      </c>
      <c r="BM89">
        <v>5.0304000000000002</v>
      </c>
      <c r="BN89">
        <v>5.0255000000000001</v>
      </c>
      <c r="BO89">
        <v>4.9737</v>
      </c>
      <c r="BP89">
        <v>5.1215000000000002</v>
      </c>
      <c r="BQ89">
        <v>5.0269000000000004</v>
      </c>
      <c r="BR89">
        <v>5.0698999999999996</v>
      </c>
      <c r="BS89">
        <v>4.9931999999999999</v>
      </c>
    </row>
    <row r="90" spans="1:71" x14ac:dyDescent="0.4">
      <c r="A90" s="1" t="s">
        <v>131</v>
      </c>
      <c r="B90" s="1" t="s">
        <v>117</v>
      </c>
      <c r="C90" s="2">
        <v>45539.748807870368</v>
      </c>
      <c r="J90">
        <v>-1E-4</v>
      </c>
      <c r="K90">
        <v>3.2000000000000002E-3</v>
      </c>
      <c r="L90">
        <v>1.44E-2</v>
      </c>
      <c r="M90">
        <v>-3.3700000000000001E-2</v>
      </c>
      <c r="N90">
        <v>1E-4</v>
      </c>
      <c r="O90">
        <v>0</v>
      </c>
      <c r="P90">
        <v>3.7000000000000002E-3</v>
      </c>
      <c r="Q90">
        <v>0</v>
      </c>
      <c r="R90">
        <v>-1E-4</v>
      </c>
      <c r="S90">
        <v>0</v>
      </c>
      <c r="T90">
        <v>-5.9999999999999995E-4</v>
      </c>
      <c r="U90">
        <v>8.0999999999999996E-3</v>
      </c>
      <c r="V90">
        <v>2.6100000000000002E-2</v>
      </c>
      <c r="W90">
        <v>-2E-3</v>
      </c>
      <c r="X90">
        <v>1.14E-2</v>
      </c>
      <c r="Y90">
        <v>2.9999999999999997E-4</v>
      </c>
      <c r="Z90">
        <v>4.0099999999999997E-2</v>
      </c>
      <c r="AA90">
        <v>1E-3</v>
      </c>
      <c r="AB90">
        <v>-1.1999999999999999E-3</v>
      </c>
      <c r="AC90">
        <v>1.8E-3</v>
      </c>
      <c r="AD90">
        <v>-1.12E-2</v>
      </c>
      <c r="AE90">
        <v>8.14E-2</v>
      </c>
      <c r="AF90">
        <v>0.1517</v>
      </c>
      <c r="AG90">
        <v>2.3199999999999998E-2</v>
      </c>
      <c r="AH90">
        <v>2.5600000000000001E-2</v>
      </c>
      <c r="AI90">
        <v>3.0000000000000001E-3</v>
      </c>
      <c r="AJ90">
        <v>1E-4</v>
      </c>
      <c r="AK90">
        <v>1.5E-3</v>
      </c>
      <c r="AL90">
        <v>-1E-4</v>
      </c>
      <c r="AM90">
        <v>1E-4</v>
      </c>
      <c r="AN90">
        <v>1.05</v>
      </c>
      <c r="AO90">
        <v>1</v>
      </c>
      <c r="AP90">
        <v>1</v>
      </c>
      <c r="AQ90">
        <v>-1E-4</v>
      </c>
      <c r="AR90">
        <v>3.2000000000000002E-3</v>
      </c>
      <c r="AS90">
        <v>1.44E-2</v>
      </c>
      <c r="AT90">
        <v>-3.3700000000000001E-2</v>
      </c>
      <c r="AU90">
        <v>1E-4</v>
      </c>
      <c r="AV90">
        <v>0</v>
      </c>
      <c r="AW90">
        <v>3.7000000000000002E-3</v>
      </c>
      <c r="AX90">
        <v>0</v>
      </c>
      <c r="AY90">
        <v>-1E-4</v>
      </c>
      <c r="AZ90">
        <v>0</v>
      </c>
      <c r="BA90">
        <v>-5.9999999999999995E-4</v>
      </c>
      <c r="BB90">
        <v>8.0999999999999996E-3</v>
      </c>
      <c r="BC90">
        <v>2.6100000000000002E-2</v>
      </c>
      <c r="BD90">
        <v>-2E-3</v>
      </c>
      <c r="BE90">
        <v>1.14E-2</v>
      </c>
      <c r="BF90">
        <v>2.9999999999999997E-4</v>
      </c>
      <c r="BG90">
        <v>4.0099999999999997E-2</v>
      </c>
      <c r="BH90">
        <v>1E-3</v>
      </c>
      <c r="BI90">
        <v>-1.1999999999999999E-3</v>
      </c>
      <c r="BJ90">
        <v>1.8E-3</v>
      </c>
      <c r="BK90">
        <v>-1.12E-2</v>
      </c>
      <c r="BL90">
        <v>8.14E-2</v>
      </c>
      <c r="BM90">
        <v>0.1517</v>
      </c>
      <c r="BN90">
        <v>2.3199999999999998E-2</v>
      </c>
      <c r="BO90">
        <v>2.5600000000000001E-2</v>
      </c>
      <c r="BP90">
        <v>1E-4</v>
      </c>
      <c r="BQ90">
        <v>1.5E-3</v>
      </c>
      <c r="BR90">
        <v>-1E-4</v>
      </c>
      <c r="BS90">
        <v>1E-4</v>
      </c>
    </row>
    <row r="91" spans="1:71" x14ac:dyDescent="0.4">
      <c r="A91" s="1" t="s">
        <v>132</v>
      </c>
      <c r="B91" s="1" t="s">
        <v>117</v>
      </c>
      <c r="C91" s="2">
        <v>45539.750555555554</v>
      </c>
      <c r="J91">
        <v>0.49809999999999999</v>
      </c>
      <c r="K91">
        <v>0.49959999999999999</v>
      </c>
      <c r="L91">
        <v>0.4924</v>
      </c>
      <c r="M91">
        <v>0.46</v>
      </c>
      <c r="N91">
        <v>0.505</v>
      </c>
      <c r="O91">
        <v>0.50009999999999999</v>
      </c>
      <c r="P91">
        <v>0.49390000000000001</v>
      </c>
      <c r="Q91">
        <v>0.49790000000000001</v>
      </c>
      <c r="R91">
        <v>0.50939999999999996</v>
      </c>
      <c r="S91">
        <v>0.50700000000000001</v>
      </c>
      <c r="T91">
        <v>0.49359999999999998</v>
      </c>
      <c r="U91">
        <v>0.50590000000000002</v>
      </c>
      <c r="V91">
        <v>0.50409999999999999</v>
      </c>
      <c r="W91">
        <v>0.50829999999999997</v>
      </c>
      <c r="X91">
        <v>0.4869</v>
      </c>
      <c r="Y91">
        <v>0.50409999999999999</v>
      </c>
      <c r="Z91">
        <v>0.50939999999999996</v>
      </c>
      <c r="AA91">
        <v>0.50390000000000001</v>
      </c>
      <c r="AB91">
        <v>0.505</v>
      </c>
      <c r="AC91">
        <v>0.49380000000000002</v>
      </c>
      <c r="AD91">
        <v>0.50019999999999998</v>
      </c>
      <c r="AE91">
        <v>0.55649999999999999</v>
      </c>
      <c r="AF91">
        <v>0.49490000000000001</v>
      </c>
      <c r="AG91">
        <v>0.48920000000000002</v>
      </c>
      <c r="AH91">
        <v>0.51829999999999998</v>
      </c>
      <c r="AI91">
        <v>0.50149999999999995</v>
      </c>
      <c r="AJ91">
        <v>0.50949999999999995</v>
      </c>
      <c r="AK91">
        <v>0.49959999999999999</v>
      </c>
      <c r="AL91">
        <v>0.50409999999999999</v>
      </c>
      <c r="AM91">
        <v>0.49359999999999998</v>
      </c>
      <c r="AN91">
        <v>1.06</v>
      </c>
      <c r="AO91">
        <v>1</v>
      </c>
      <c r="AP91">
        <v>1</v>
      </c>
      <c r="AQ91">
        <v>0.49809999999999999</v>
      </c>
      <c r="AR91">
        <v>0.49959999999999999</v>
      </c>
      <c r="AS91">
        <v>0.4924</v>
      </c>
      <c r="AT91">
        <v>0.46</v>
      </c>
      <c r="AU91">
        <v>0.505</v>
      </c>
      <c r="AV91">
        <v>0.50009999999999999</v>
      </c>
      <c r="AW91">
        <v>0.49390000000000001</v>
      </c>
      <c r="AX91">
        <v>0.49790000000000001</v>
      </c>
      <c r="AY91">
        <v>0.50939999999999996</v>
      </c>
      <c r="AZ91">
        <v>0.50690000000000002</v>
      </c>
      <c r="BA91">
        <v>0.49359999999999998</v>
      </c>
      <c r="BB91">
        <v>0.50590000000000002</v>
      </c>
      <c r="BC91">
        <v>0.50409999999999999</v>
      </c>
      <c r="BD91">
        <v>0.50829999999999997</v>
      </c>
      <c r="BE91">
        <v>0.48680000000000001</v>
      </c>
      <c r="BF91">
        <v>0.50409999999999999</v>
      </c>
      <c r="BG91">
        <v>0.50939999999999996</v>
      </c>
      <c r="BH91">
        <v>0.50390000000000001</v>
      </c>
      <c r="BI91">
        <v>0.505</v>
      </c>
      <c r="BJ91">
        <v>0.49380000000000002</v>
      </c>
      <c r="BK91">
        <v>0.50009999999999999</v>
      </c>
      <c r="BL91" t="s">
        <v>210</v>
      </c>
      <c r="BM91">
        <v>0.49490000000000001</v>
      </c>
      <c r="BN91">
        <v>0.4889</v>
      </c>
      <c r="BO91">
        <v>0.5181</v>
      </c>
      <c r="BP91">
        <v>0.50949999999999995</v>
      </c>
      <c r="BQ91">
        <v>0.49959999999999999</v>
      </c>
      <c r="BR91">
        <v>0.50370000000000004</v>
      </c>
      <c r="BS91">
        <v>0.49359999999999998</v>
      </c>
    </row>
    <row r="92" spans="1:71" x14ac:dyDescent="0.4">
      <c r="A92" s="1" t="s">
        <v>133</v>
      </c>
      <c r="B92" s="1" t="s">
        <v>117</v>
      </c>
      <c r="C92" s="2">
        <v>45539.752303240741</v>
      </c>
      <c r="J92">
        <v>0.49759999999999999</v>
      </c>
      <c r="K92">
        <v>0.50009999999999999</v>
      </c>
      <c r="L92">
        <v>0.49590000000000001</v>
      </c>
      <c r="M92">
        <v>0.45939999999999998</v>
      </c>
      <c r="N92">
        <v>0.5081</v>
      </c>
      <c r="O92">
        <v>0.50160000000000005</v>
      </c>
      <c r="P92">
        <v>0.49099999999999999</v>
      </c>
      <c r="Q92">
        <v>0.49669999999999997</v>
      </c>
      <c r="R92">
        <v>0.50839999999999996</v>
      </c>
      <c r="S92">
        <v>0.50590000000000002</v>
      </c>
      <c r="T92">
        <v>0.49340000000000001</v>
      </c>
      <c r="U92">
        <v>0.50870000000000004</v>
      </c>
      <c r="V92">
        <v>0.49759999999999999</v>
      </c>
      <c r="W92">
        <v>0.50570000000000004</v>
      </c>
      <c r="X92">
        <v>0.48370000000000002</v>
      </c>
      <c r="Y92">
        <v>0.50660000000000005</v>
      </c>
      <c r="Z92">
        <v>0.51200000000000001</v>
      </c>
      <c r="AA92">
        <v>0.50549999999999995</v>
      </c>
      <c r="AB92">
        <v>0.50470000000000004</v>
      </c>
      <c r="AC92">
        <v>0.49519999999999997</v>
      </c>
      <c r="AD92">
        <v>0.497</v>
      </c>
      <c r="AE92">
        <v>0.54720000000000002</v>
      </c>
      <c r="AF92">
        <v>0.51339999999999997</v>
      </c>
      <c r="AG92">
        <v>0.49259999999999998</v>
      </c>
      <c r="AH92">
        <v>0.51319999999999999</v>
      </c>
      <c r="AI92">
        <v>0.49919999999999998</v>
      </c>
      <c r="AJ92">
        <v>0.51280000000000003</v>
      </c>
      <c r="AK92">
        <v>0.4985</v>
      </c>
      <c r="AL92">
        <v>0.50249999999999995</v>
      </c>
      <c r="AM92">
        <v>0.49280000000000002</v>
      </c>
      <c r="AN92">
        <v>1.06</v>
      </c>
      <c r="AO92">
        <v>1</v>
      </c>
      <c r="AP92">
        <v>1</v>
      </c>
      <c r="AQ92">
        <v>0.4975</v>
      </c>
      <c r="AR92">
        <v>0.50009999999999999</v>
      </c>
      <c r="AS92">
        <v>0.49590000000000001</v>
      </c>
      <c r="AT92">
        <v>0.45939999999999998</v>
      </c>
      <c r="AU92">
        <v>0.5081</v>
      </c>
      <c r="AV92">
        <v>0.50160000000000005</v>
      </c>
      <c r="AW92">
        <v>0.49099999999999999</v>
      </c>
      <c r="AX92">
        <v>0.49669999999999997</v>
      </c>
      <c r="AY92">
        <v>0.50829999999999997</v>
      </c>
      <c r="AZ92">
        <v>0.50570000000000004</v>
      </c>
      <c r="BA92">
        <v>0.49340000000000001</v>
      </c>
      <c r="BB92">
        <v>0.50870000000000004</v>
      </c>
      <c r="BC92">
        <v>0.49759999999999999</v>
      </c>
      <c r="BD92">
        <v>0.50570000000000004</v>
      </c>
      <c r="BE92">
        <v>0.48359999999999997</v>
      </c>
      <c r="BF92">
        <v>0.50660000000000005</v>
      </c>
      <c r="BG92">
        <v>0.51200000000000001</v>
      </c>
      <c r="BH92">
        <v>0.50549999999999995</v>
      </c>
      <c r="BI92">
        <v>0.50470000000000004</v>
      </c>
      <c r="BJ92">
        <v>0.49519999999999997</v>
      </c>
      <c r="BK92">
        <v>0.497</v>
      </c>
      <c r="BL92">
        <v>0.54449999999999998</v>
      </c>
      <c r="BM92">
        <v>0.51349999999999996</v>
      </c>
      <c r="BN92">
        <v>0.49230000000000002</v>
      </c>
      <c r="BO92">
        <v>0.51300000000000001</v>
      </c>
      <c r="BP92">
        <v>0.51280000000000003</v>
      </c>
      <c r="BQ92">
        <v>0.4985</v>
      </c>
      <c r="BR92">
        <v>0.50209999999999999</v>
      </c>
      <c r="BS92">
        <v>0.49280000000000002</v>
      </c>
    </row>
    <row r="93" spans="1:71" x14ac:dyDescent="0.4">
      <c r="A93" s="1" t="s">
        <v>136</v>
      </c>
      <c r="B93" s="1" t="s">
        <v>117</v>
      </c>
      <c r="C93" s="2">
        <v>45539.754062499997</v>
      </c>
      <c r="J93">
        <v>5.1787000000000001</v>
      </c>
      <c r="K93">
        <v>5.0940000000000003</v>
      </c>
      <c r="L93">
        <v>5.2283999999999997</v>
      </c>
      <c r="M93">
        <v>5.0526</v>
      </c>
      <c r="N93">
        <v>5.1535000000000002</v>
      </c>
      <c r="O93">
        <v>5.1574999999999998</v>
      </c>
      <c r="P93">
        <v>5.1219000000000001</v>
      </c>
      <c r="Q93">
        <v>5.1050000000000004</v>
      </c>
      <c r="R93">
        <v>5.2088999999999999</v>
      </c>
      <c r="S93">
        <v>5.1561000000000003</v>
      </c>
      <c r="T93">
        <v>5.1234999999999999</v>
      </c>
      <c r="U93">
        <v>5.0867000000000004</v>
      </c>
      <c r="V93">
        <v>5.1356999999999999</v>
      </c>
      <c r="W93">
        <v>5.1482000000000001</v>
      </c>
      <c r="X93">
        <v>5.0503</v>
      </c>
      <c r="Y93">
        <v>5.1205999999999996</v>
      </c>
      <c r="Z93">
        <v>5.4508000000000001</v>
      </c>
      <c r="AA93">
        <v>5.1551</v>
      </c>
      <c r="AB93">
        <v>5.1551999999999998</v>
      </c>
      <c r="AC93">
        <v>5.1346999999999996</v>
      </c>
      <c r="AD93">
        <v>5.2931999999999997</v>
      </c>
      <c r="AE93">
        <v>5.1406000000000001</v>
      </c>
      <c r="AF93">
        <v>5.1481000000000003</v>
      </c>
      <c r="AG93">
        <v>5.1242000000000001</v>
      </c>
      <c r="AH93">
        <v>4.9356</v>
      </c>
      <c r="AI93">
        <v>5.2420999999999998</v>
      </c>
      <c r="AJ93">
        <v>5.2073</v>
      </c>
      <c r="AK93">
        <v>5.1806000000000001</v>
      </c>
      <c r="AL93">
        <v>5.2065999999999999</v>
      </c>
      <c r="AM93">
        <v>5.0696000000000003</v>
      </c>
      <c r="AN93">
        <v>1.05</v>
      </c>
      <c r="AO93">
        <v>0.99</v>
      </c>
      <c r="AP93">
        <v>0.99</v>
      </c>
      <c r="AQ93">
        <v>5.1782000000000004</v>
      </c>
      <c r="AR93">
        <v>5.0940000000000003</v>
      </c>
      <c r="AS93">
        <v>5.2283999999999997</v>
      </c>
      <c r="AT93">
        <v>5.0526</v>
      </c>
      <c r="AU93">
        <v>5.1535000000000002</v>
      </c>
      <c r="AV93">
        <v>5.1574999999999998</v>
      </c>
      <c r="AW93">
        <v>5.1219000000000001</v>
      </c>
      <c r="AX93">
        <v>5.1048999999999998</v>
      </c>
      <c r="AY93">
        <v>5.2085999999999997</v>
      </c>
      <c r="AZ93">
        <v>5.1547000000000001</v>
      </c>
      <c r="BA93">
        <v>5.1235999999999997</v>
      </c>
      <c r="BB93">
        <v>5.0867000000000004</v>
      </c>
      <c r="BC93">
        <v>5.1356999999999999</v>
      </c>
      <c r="BD93">
        <v>5.1482000000000001</v>
      </c>
      <c r="BE93">
        <v>5.0494000000000003</v>
      </c>
      <c r="BF93">
        <v>5.1205999999999996</v>
      </c>
      <c r="BG93">
        <v>5.4508000000000001</v>
      </c>
      <c r="BH93">
        <v>5.1551</v>
      </c>
      <c r="BI93">
        <v>5.1551999999999998</v>
      </c>
      <c r="BJ93">
        <v>5.1345999999999998</v>
      </c>
      <c r="BK93">
        <v>5.2923999999999998</v>
      </c>
      <c r="BL93">
        <v>5.1130000000000004</v>
      </c>
      <c r="BM93">
        <v>5.1481000000000003</v>
      </c>
      <c r="BN93">
        <v>5.1211000000000002</v>
      </c>
      <c r="BO93">
        <v>4.9336000000000002</v>
      </c>
      <c r="BP93">
        <v>5.2073</v>
      </c>
      <c r="BQ93">
        <v>5.1806000000000001</v>
      </c>
      <c r="BR93">
        <v>5.2019000000000002</v>
      </c>
      <c r="BS93">
        <v>5.0696000000000003</v>
      </c>
    </row>
    <row r="94" spans="1:71" x14ac:dyDescent="0.4">
      <c r="A94" s="1" t="s">
        <v>131</v>
      </c>
      <c r="B94" s="1" t="s">
        <v>117</v>
      </c>
      <c r="C94" s="2">
        <v>45539.755787037036</v>
      </c>
      <c r="J94">
        <v>0</v>
      </c>
      <c r="K94">
        <v>4.4999999999999997E-3</v>
      </c>
      <c r="L94">
        <v>1.6E-2</v>
      </c>
      <c r="M94">
        <v>-3.3000000000000002E-2</v>
      </c>
      <c r="N94">
        <v>-1E-4</v>
      </c>
      <c r="O94">
        <v>0</v>
      </c>
      <c r="P94">
        <v>-5.0000000000000001E-3</v>
      </c>
      <c r="Q94">
        <v>1E-4</v>
      </c>
      <c r="R94">
        <v>2.9999999999999997E-4</v>
      </c>
      <c r="S94">
        <v>-2.0000000000000001E-4</v>
      </c>
      <c r="T94">
        <v>-1.1999999999999999E-3</v>
      </c>
      <c r="U94">
        <v>6.9999999999999999E-4</v>
      </c>
      <c r="V94">
        <v>2.07E-2</v>
      </c>
      <c r="W94">
        <v>-2.0999999999999999E-3</v>
      </c>
      <c r="X94">
        <v>1.14E-2</v>
      </c>
      <c r="Y94">
        <v>-1E-4</v>
      </c>
      <c r="Z94">
        <v>3.9600000000000003E-2</v>
      </c>
      <c r="AA94">
        <v>-1E-4</v>
      </c>
      <c r="AB94">
        <v>-4.0000000000000002E-4</v>
      </c>
      <c r="AC94">
        <v>8.0000000000000004E-4</v>
      </c>
      <c r="AD94">
        <v>-1.15E-2</v>
      </c>
      <c r="AE94">
        <v>5.0799999999999998E-2</v>
      </c>
      <c r="AF94">
        <v>0.13700000000000001</v>
      </c>
      <c r="AG94">
        <v>2.29E-2</v>
      </c>
      <c r="AH94">
        <v>2.5999999999999999E-2</v>
      </c>
      <c r="AI94">
        <v>1.6999999999999999E-3</v>
      </c>
      <c r="AJ94">
        <v>0</v>
      </c>
      <c r="AK94">
        <v>1.2999999999999999E-3</v>
      </c>
      <c r="AL94">
        <v>2.0000000000000001E-4</v>
      </c>
      <c r="AM94">
        <v>-8.9999999999999998E-4</v>
      </c>
      <c r="AN94">
        <v>1.05</v>
      </c>
      <c r="AO94">
        <v>1</v>
      </c>
      <c r="AP94">
        <v>1.01</v>
      </c>
      <c r="AQ94">
        <v>0</v>
      </c>
      <c r="AR94">
        <v>4.4999999999999997E-3</v>
      </c>
      <c r="AS94">
        <v>1.6E-2</v>
      </c>
      <c r="AT94">
        <v>-3.3000000000000002E-2</v>
      </c>
      <c r="AU94">
        <v>-1E-4</v>
      </c>
      <c r="AV94">
        <v>0</v>
      </c>
      <c r="AW94">
        <v>-5.0000000000000001E-3</v>
      </c>
      <c r="AX94">
        <v>1E-4</v>
      </c>
      <c r="AY94">
        <v>2.9999999999999997E-4</v>
      </c>
      <c r="AZ94">
        <v>-2.0000000000000001E-4</v>
      </c>
      <c r="BA94">
        <v>-1.1999999999999999E-3</v>
      </c>
      <c r="BB94">
        <v>6.9999999999999999E-4</v>
      </c>
      <c r="BC94">
        <v>2.07E-2</v>
      </c>
      <c r="BD94">
        <v>-2.0999999999999999E-3</v>
      </c>
      <c r="BE94">
        <v>1.14E-2</v>
      </c>
      <c r="BF94">
        <v>-1E-4</v>
      </c>
      <c r="BG94">
        <v>3.9600000000000003E-2</v>
      </c>
      <c r="BH94">
        <v>-1E-4</v>
      </c>
      <c r="BI94">
        <v>-4.0000000000000002E-4</v>
      </c>
      <c r="BJ94">
        <v>8.0000000000000004E-4</v>
      </c>
      <c r="BK94">
        <v>-1.15E-2</v>
      </c>
      <c r="BL94">
        <v>5.0799999999999998E-2</v>
      </c>
      <c r="BM94">
        <v>0.13700000000000001</v>
      </c>
      <c r="BN94">
        <v>2.29E-2</v>
      </c>
      <c r="BO94">
        <v>2.5999999999999999E-2</v>
      </c>
      <c r="BP94">
        <v>0</v>
      </c>
      <c r="BQ94">
        <v>1.2999999999999999E-3</v>
      </c>
      <c r="BR94">
        <v>2.0000000000000001E-4</v>
      </c>
      <c r="BS94">
        <v>-8.9999999999999998E-4</v>
      </c>
    </row>
    <row r="95" spans="1:71" x14ac:dyDescent="0.4">
      <c r="A95" s="1" t="s">
        <v>211</v>
      </c>
      <c r="B95" s="1" t="s">
        <v>135</v>
      </c>
      <c r="C95" s="2">
        <v>45539.757534722223</v>
      </c>
      <c r="J95">
        <v>0</v>
      </c>
      <c r="K95">
        <v>4.1999999999999997E-3</v>
      </c>
      <c r="L95">
        <v>1E-3</v>
      </c>
      <c r="M95">
        <v>-3.6900000000000002E-2</v>
      </c>
      <c r="N95">
        <v>-1E-4</v>
      </c>
      <c r="O95">
        <v>-1E-4</v>
      </c>
      <c r="P95">
        <v>-7.4999999999999997E-3</v>
      </c>
      <c r="Q95">
        <v>-2.0000000000000001E-4</v>
      </c>
      <c r="R95">
        <v>-1E-4</v>
      </c>
      <c r="S95">
        <v>-1E-4</v>
      </c>
      <c r="T95">
        <v>-1.1999999999999999E-3</v>
      </c>
      <c r="U95">
        <v>1.5E-3</v>
      </c>
      <c r="V95">
        <v>2.8400000000000002E-2</v>
      </c>
      <c r="W95">
        <v>-1.6000000000000001E-3</v>
      </c>
      <c r="X95">
        <v>1.55E-2</v>
      </c>
      <c r="Y95">
        <v>1E-4</v>
      </c>
      <c r="Z95">
        <v>5.1999999999999998E-3</v>
      </c>
      <c r="AA95">
        <v>-1.1000000000000001E-3</v>
      </c>
      <c r="AB95">
        <v>-2.0000000000000001E-4</v>
      </c>
      <c r="AC95">
        <v>-5.0000000000000001E-4</v>
      </c>
      <c r="AD95">
        <v>-1.0200000000000001E-2</v>
      </c>
      <c r="AE95">
        <v>4.7100000000000003E-2</v>
      </c>
      <c r="AF95">
        <v>0.1045</v>
      </c>
      <c r="AG95">
        <v>1.9E-3</v>
      </c>
      <c r="AH95">
        <v>2.7099999999999999E-2</v>
      </c>
      <c r="AI95">
        <v>-2.8E-3</v>
      </c>
      <c r="AJ95">
        <v>0</v>
      </c>
      <c r="AK95">
        <v>8.0000000000000004E-4</v>
      </c>
      <c r="AL95">
        <v>0</v>
      </c>
      <c r="AM95">
        <v>-1.1000000000000001E-3</v>
      </c>
      <c r="AN95">
        <v>1.05</v>
      </c>
      <c r="AO95">
        <v>1</v>
      </c>
      <c r="AP95">
        <v>1.01</v>
      </c>
      <c r="AQ95">
        <v>0</v>
      </c>
      <c r="AR95">
        <v>4.1999999999999997E-3</v>
      </c>
      <c r="AS95">
        <v>1E-3</v>
      </c>
      <c r="AT95">
        <v>-3.6900000000000002E-2</v>
      </c>
      <c r="AU95">
        <v>-1E-4</v>
      </c>
      <c r="AV95">
        <v>-1E-4</v>
      </c>
      <c r="AW95">
        <v>-7.4999999999999997E-3</v>
      </c>
      <c r="AX95">
        <v>-2.0000000000000001E-4</v>
      </c>
      <c r="AY95">
        <v>-1E-4</v>
      </c>
      <c r="AZ95">
        <v>-1E-4</v>
      </c>
      <c r="BA95">
        <v>-1.1999999999999999E-3</v>
      </c>
      <c r="BB95">
        <v>1.5E-3</v>
      </c>
      <c r="BC95">
        <v>2.8400000000000002E-2</v>
      </c>
      <c r="BD95">
        <v>-1.6000000000000001E-3</v>
      </c>
      <c r="BE95">
        <v>1.55E-2</v>
      </c>
      <c r="BF95">
        <v>1E-4</v>
      </c>
      <c r="BG95">
        <v>5.1999999999999998E-3</v>
      </c>
      <c r="BH95">
        <v>-1.1000000000000001E-3</v>
      </c>
      <c r="BI95">
        <v>-2.0000000000000001E-4</v>
      </c>
      <c r="BJ95">
        <v>-5.0000000000000001E-4</v>
      </c>
      <c r="BK95">
        <v>-1.0200000000000001E-2</v>
      </c>
      <c r="BL95">
        <v>4.7100000000000003E-2</v>
      </c>
      <c r="BM95">
        <v>0.1045</v>
      </c>
      <c r="BN95">
        <v>1.9E-3</v>
      </c>
      <c r="BO95">
        <v>2.7099999999999999E-2</v>
      </c>
      <c r="BP95">
        <v>0</v>
      </c>
      <c r="BQ95">
        <v>8.0000000000000004E-4</v>
      </c>
      <c r="BR95">
        <v>0</v>
      </c>
      <c r="BS95">
        <v>-1.1000000000000001E-3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090424ICP_TO178-464SampleData</vt:lpstr>
      <vt:lpstr>09042024ICP-OES_TO178-464Data</vt:lpstr>
      <vt:lpstr>08942924ICP-OES_TO178-464RD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Arambewela, Mahendranath (he/him/his)</dc:creator>
  <cp:lastModifiedBy>Arambewela, Mahendranath (he/him/his)</cp:lastModifiedBy>
  <dcterms:created xsi:type="dcterms:W3CDTF">2024-09-11T23:14:24Z</dcterms:created>
  <dcterms:modified xsi:type="dcterms:W3CDTF">2024-09-12T00:09:14Z</dcterms:modified>
</cp:coreProperties>
</file>